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БЮДЖЕТА'!$A$8:$G$8</definedName>
    <definedName name="_xlnm.Print_Titles" localSheetId="0">'БЕЗ УЧЕТА СЧЕТОВ БЮДЖЕТА'!$8:$8</definedName>
    <definedName name="_xlnm.Print_Area" localSheetId="0">'БЕЗ УЧЕТА СЧЕТОВ БЮДЖЕТА'!$A$1:$G$199</definedName>
  </definedNames>
  <calcPr fullCalcOnLoad="1"/>
</workbook>
</file>

<file path=xl/sharedStrings.xml><?xml version="1.0" encoding="utf-8"?>
<sst xmlns="http://schemas.openxmlformats.org/spreadsheetml/2006/main" count="401" uniqueCount="296">
  <si>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</si>
  <si>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</si>
  <si>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</si>
  <si>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</si>
  <si>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</si>
  <si>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</si>
  <si>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</si>
  <si>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</si>
  <si>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</si>
  <si>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</si>
  <si>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</si>
  <si>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</si>
  <si>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</si>
  <si>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</si>
  <si>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</si>
  <si>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</si>
  <si>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</si>
  <si>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</si>
  <si>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</si>
  <si>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</si>
  <si>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</si>
  <si>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</si>
  <si>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</si>
  <si>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</si>
  <si>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</si>
  <si>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</si>
  <si>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</si>
  <si>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</si>
  <si>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</si>
  <si>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</si>
  <si>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</si>
  <si>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</si>
  <si>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</si>
  <si>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</si>
  <si>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</si>
  <si>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</si>
  <si>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</si>
  <si>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</si>
  <si>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</si>
  <si>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</si>
  <si>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</si>
  <si>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</si>
  <si>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</si>
  <si>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</si>
  <si>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</si>
  <si>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</si>
  <si>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</si>
  <si>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</si>
  <si>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</si>
  <si>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</si>
  <si>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</si>
  <si>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</si>
  <si>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</si>
  <si>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</si>
  <si>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</si>
  <si>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</si>
  <si>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</si>
  <si>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</si>
  <si>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</si>
  <si>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</si>
  <si>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</si>
  <si>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</si>
  <si>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</si>
  <si>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</si>
  <si>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</si>
  <si>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</si>
  <si>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</si>
  <si>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</si>
  <si>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</si>
  <si>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</si>
  <si>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</si>
  <si>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</si>
  <si>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</si>
  <si>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</si>
  <si>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</si>
  <si>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</si>
  <si>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</si>
  <si>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</si>
  <si>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</si>
  <si>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</si>
  <si>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</si>
  <si>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</si>
  <si>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</si>
  <si>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</si>
  <si>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</si>
  <si>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</si>
  <si>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</si>
  <si>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</si>
  <si>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</si>
  <si>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</si>
  <si>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</si>
  <si>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</si>
  <si>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</si>
  <si>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</si>
  <si>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</si>
  <si>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</si>
  <si>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</si>
  <si>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</si>
  <si>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</si>
  <si>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</si>
  <si>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</si>
  <si>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</si>
  <si>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</si>
  <si>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</si>
  <si>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</si>
  <si>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</si>
  <si>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</si>
  <si>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</si>
  <si>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</si>
  <si>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</si>
  <si>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</si>
  <si>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</si>
  <si>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</si>
  <si>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</si>
  <si>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</si>
  <si>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</si>
  <si>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</si>
  <si>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</si>
  <si>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</si>
  <si>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</si>
  <si>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</si>
  <si>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</si>
  <si>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</si>
  <si>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</si>
  <si>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</si>
  <si>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</si>
  <si>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</si>
  <si>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</si>
  <si>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</si>
  <si>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</si>
  <si>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</si>
  <si>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</si>
  <si>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</si>
  <si>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</si>
  <si>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</si>
  <si>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</si>
  <si>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</si>
  <si>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</si>
  <si>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</si>
  <si>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</si>
  <si>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</si>
  <si>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</si>
  <si>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</si>
  <si>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</si>
  <si>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</si>
  <si>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</si>
  <si>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</si>
  <si>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</si>
  <si>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</si>
  <si>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</si>
  <si>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</si>
  <si>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</si>
  <si>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</si>
  <si>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</si>
  <si>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</si>
  <si>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</si>
  <si>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</si>
  <si>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</si>
  <si>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</si>
  <si>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</si>
  <si>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</si>
  <si>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</si>
  <si>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</si>
  <si>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</si>
  <si>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</si>
  <si>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</si>
  <si>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</si>
  <si>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</si>
  <si>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</si>
  <si>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</si>
  <si>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</si>
  <si>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</si>
  <si>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</si>
  <si>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</si>
  <si>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</si>
  <si>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</si>
  <si>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</si>
  <si>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</si>
  <si>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</si>
  <si>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</si>
  <si>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</si>
  <si>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</si>
  <si>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</si>
  <si>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</si>
  <si>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</si>
  <si>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</si>
  <si>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</si>
  <si>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</si>
  <si>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</si>
  <si>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</si>
  <si>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</si>
  <si>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</si>
  <si>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</si>
  <si>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</si>
  <si>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</si>
  <si>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</si>
  <si>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</si>
  <si>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</si>
  <si>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</si>
  <si>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</si>
  <si>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</si>
  <si>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</si>
  <si>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</si>
  <si>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</si>
  <si>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</si>
  <si>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</si>
  <si>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</si>
  <si>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</si>
  <si>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</si>
  <si>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</si>
  <si>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</si>
  <si>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</si>
  <si>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</si>
  <si>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</si>
  <si>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</si>
  <si>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</si>
  <si>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</si>
  <si>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</si>
  <si>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</si>
  <si>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</si>
  <si>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</si>
  <si>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</si>
  <si>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</si>
  <si>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</si>
  <si>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</si>
  <si>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</si>
  <si>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</si>
  <si>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</si>
  <si>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</si>
  <si>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</si>
  <si>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</si>
  <si>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</si>
  <si>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</si>
  <si>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</si>
  <si>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</si>
  <si>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</si>
  <si>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</si>
  <si>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</si>
  <si>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</si>
  <si>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</si>
  <si>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</si>
  <si>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</si>
  <si>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</si>
  <si>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</si>
  <si>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</si>
  <si>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</si>
  <si>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</si>
  <si>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</si>
  <si>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</si>
  <si>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</si>
  <si>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</si>
  <si>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</si>
  <si>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</si>
  <si>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</si>
  <si>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</si>
  <si>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</si>
  <si>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</si>
  <si>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</si>
  <si>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</si>
  <si>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</si>
  <si>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</si>
  <si>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</si>
  <si>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</si>
  <si>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</si>
  <si>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</si>
  <si>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</si>
  <si>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</si>
  <si>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</si>
  <si>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</si>
  <si>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</si>
  <si>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</si>
  <si>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</si>
  <si>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</si>
  <si>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</si>
  <si>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</si>
  <si>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</si>
  <si>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</si>
  <si>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</si>
  <si>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</si>
  <si>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</si>
  <si>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</si>
  <si>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</si>
  <si>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</si>
  <si>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</si>
  <si>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</si>
  <si>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</si>
  <si>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</si>
  <si>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</si>
  <si>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</si>
  <si>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2100011630</t>
  </si>
  <si>
    <t>Мероприятия районных бюджетных учреждений по комплексному развитию системы социальной инфраструктуры</t>
  </si>
  <si>
    <t>Исполнено</t>
  </si>
  <si>
    <t>% Исполнения</t>
  </si>
  <si>
    <t>тыс.руб.</t>
  </si>
  <si>
    <t xml:space="preserve">Приложение 4 к решению </t>
  </si>
  <si>
    <t>№ 117 от 07.10.2021г.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</si>
</sst>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left" vertical="center" wrapText="1"/>
    </xf>
    <xf numFmtId="184" fontId="1" fillId="0" borderId="0" xfId="64" applyNumberFormat="1" applyFont="1" applyAlignment="1">
      <alignment shrinkToFi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3" fillId="41" borderId="11" xfId="64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2" fillId="42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shrinkToFit="1"/>
    </xf>
    <xf numFmtId="177" fontId="5" fillId="39" borderId="11" xfId="0" applyNumberFormat="1" applyFont="1" applyFill="1" applyBorder="1" applyAlignment="1">
      <alignment horizontal="center" vertical="center" shrinkToFit="1"/>
    </xf>
    <xf numFmtId="177" fontId="5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64" applyNumberFormat="1" applyFont="1" applyFill="1" applyBorder="1" applyAlignment="1">
      <alignment horizontal="center" vertical="center" shrinkToFit="1"/>
    </xf>
    <xf numFmtId="177" fontId="5" fillId="38" borderId="11" xfId="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showGridLines="0" tabSelected="1" zoomScale="120" zoomScaleNormal="120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0" customWidth="1"/>
    <col min="3" max="3" width="0" style="2" hidden="1" customWidth="1"/>
    <col min="4" max="4" width="15.125" style="2" customWidth="1"/>
    <col min="5" max="5" width="20.75390625" style="2" customWidth="1"/>
    <col min="6" max="6" width="17.25390625" style="2" customWidth="1"/>
    <col min="7" max="7" width="14.125" style="2" customWidth="1"/>
    <col min="8" max="16384" width="9.125" style="2" customWidth="1"/>
  </cols>
  <sheetData>
    <row r="1" spans="2:7" ht="15.75">
      <c r="B1" s="61"/>
      <c r="C1" s="61"/>
      <c r="D1" s="61"/>
      <c r="E1" s="90" t="s">
        <v>294</v>
      </c>
      <c r="F1" s="90"/>
      <c r="G1" s="90"/>
    </row>
    <row r="2" spans="2:7" ht="15" customHeight="1">
      <c r="B2" s="62"/>
      <c r="C2" s="62"/>
      <c r="D2" s="62"/>
      <c r="E2" s="91" t="s">
        <v>57</v>
      </c>
      <c r="F2" s="91"/>
      <c r="G2" s="91"/>
    </row>
    <row r="3" spans="2:7" ht="15.75">
      <c r="B3" s="63"/>
      <c r="C3" s="64"/>
      <c r="D3" s="64"/>
      <c r="E3" s="92" t="s">
        <v>295</v>
      </c>
      <c r="F3" s="92"/>
      <c r="G3" s="92"/>
    </row>
    <row r="4" ht="12.75">
      <c r="B4" s="2"/>
    </row>
    <row r="5" spans="1:7" ht="30.75" customHeight="1">
      <c r="A5" s="94" t="s">
        <v>19</v>
      </c>
      <c r="B5" s="94"/>
      <c r="C5" s="94"/>
      <c r="D5" s="94"/>
      <c r="E5" s="94"/>
      <c r="F5" s="94"/>
      <c r="G5" s="94"/>
    </row>
    <row r="6" spans="1:7" ht="57" customHeight="1">
      <c r="A6" s="93" t="s">
        <v>250</v>
      </c>
      <c r="B6" s="93"/>
      <c r="C6" s="93"/>
      <c r="D6" s="93"/>
      <c r="E6" s="93"/>
      <c r="F6" s="93"/>
      <c r="G6" s="93"/>
    </row>
    <row r="7" spans="1:7" ht="15.75">
      <c r="A7" s="15"/>
      <c r="B7" s="15"/>
      <c r="C7" s="15"/>
      <c r="D7" s="15"/>
      <c r="E7" s="15"/>
      <c r="G7" s="75" t="s">
        <v>293</v>
      </c>
    </row>
    <row r="8" spans="1:7" ht="44.25" customHeight="1">
      <c r="A8" s="4" t="s">
        <v>0</v>
      </c>
      <c r="B8" s="4" t="s">
        <v>14</v>
      </c>
      <c r="C8" s="4" t="s">
        <v>1</v>
      </c>
      <c r="D8" s="4" t="s">
        <v>210</v>
      </c>
      <c r="E8" s="4" t="s">
        <v>249</v>
      </c>
      <c r="F8" s="73" t="s">
        <v>291</v>
      </c>
      <c r="G8" s="74" t="s">
        <v>292</v>
      </c>
    </row>
    <row r="9" spans="1:7" ht="25.5" customHeight="1">
      <c r="A9" s="28" t="s">
        <v>56</v>
      </c>
      <c r="B9" s="77" t="s">
        <v>2</v>
      </c>
      <c r="C9" s="78"/>
      <c r="D9" s="77" t="s">
        <v>82</v>
      </c>
      <c r="E9" s="81">
        <f>E13+E19+E48+E57+E60+E66+E70+E78+E81+E88+E93+E105+E10+E51+E45+E108+E128+E131+E134+E137+E63+E84+E114+E117</f>
        <v>1035595.0862100002</v>
      </c>
      <c r="F9" s="81">
        <f>F13+F19+F48+F57+F60+F66+F70+F78+F81+F88+F93+F105+F10+F51+F45+F108+F128+F131+F134+F137+F63+F84+F114+F117</f>
        <v>469702.78600000014</v>
      </c>
      <c r="G9" s="76">
        <f>F9/E9*100</f>
        <v>45.355833786251935</v>
      </c>
    </row>
    <row r="10" spans="1:7" ht="33.75" customHeight="1">
      <c r="A10" s="34" t="s">
        <v>175</v>
      </c>
      <c r="B10" s="35" t="s">
        <v>63</v>
      </c>
      <c r="C10" s="36"/>
      <c r="D10" s="35" t="s">
        <v>83</v>
      </c>
      <c r="E10" s="82">
        <f>E11</f>
        <v>2189.0064</v>
      </c>
      <c r="F10" s="82">
        <f>F11</f>
        <v>1231.316</v>
      </c>
      <c r="G10" s="76">
        <f aca="true" t="shared" si="0" ref="G10:G73">F10/E10*100</f>
        <v>56.24999543171732</v>
      </c>
    </row>
    <row r="11" spans="1:7" ht="18" customHeight="1">
      <c r="A11" s="49" t="s">
        <v>15</v>
      </c>
      <c r="B11" s="37" t="s">
        <v>63</v>
      </c>
      <c r="C11" s="38"/>
      <c r="D11" s="37" t="s">
        <v>83</v>
      </c>
      <c r="E11" s="83">
        <f>E12</f>
        <v>2189.0064</v>
      </c>
      <c r="F11" s="83">
        <f>F12</f>
        <v>1231.316</v>
      </c>
      <c r="G11" s="76">
        <f t="shared" si="0"/>
        <v>56.24999543171732</v>
      </c>
    </row>
    <row r="12" spans="1:7" ht="32.25" customHeight="1">
      <c r="A12" s="21" t="s">
        <v>134</v>
      </c>
      <c r="B12" s="39" t="s">
        <v>63</v>
      </c>
      <c r="C12" s="40"/>
      <c r="D12" s="39" t="s">
        <v>133</v>
      </c>
      <c r="E12" s="84">
        <v>2189.0064</v>
      </c>
      <c r="F12" s="84">
        <v>1231.316</v>
      </c>
      <c r="G12" s="76">
        <f t="shared" si="0"/>
        <v>56.24999543171732</v>
      </c>
    </row>
    <row r="13" spans="1:7" ht="31.5">
      <c r="A13" s="9" t="s">
        <v>135</v>
      </c>
      <c r="B13" s="11">
        <v>951</v>
      </c>
      <c r="C13" s="8"/>
      <c r="D13" s="8" t="s">
        <v>85</v>
      </c>
      <c r="E13" s="42">
        <f>E14</f>
        <v>22552.58622</v>
      </c>
      <c r="F13" s="42">
        <f>F14</f>
        <v>11251.406</v>
      </c>
      <c r="G13" s="76">
        <f t="shared" si="0"/>
        <v>49.88964853184807</v>
      </c>
    </row>
    <row r="14" spans="1:7" ht="15.75">
      <c r="A14" s="49" t="s">
        <v>15</v>
      </c>
      <c r="B14" s="50">
        <v>951</v>
      </c>
      <c r="C14" s="51"/>
      <c r="D14" s="50" t="s">
        <v>85</v>
      </c>
      <c r="E14" s="52">
        <f>E15+E16+E17+E18</f>
        <v>22552.58622</v>
      </c>
      <c r="F14" s="52">
        <f>F15+F16+F17+F18</f>
        <v>11251.406</v>
      </c>
      <c r="G14" s="76">
        <f t="shared" si="0"/>
        <v>49.88964853184807</v>
      </c>
    </row>
    <row r="15" spans="1:8" ht="31.5">
      <c r="A15" s="21" t="s">
        <v>33</v>
      </c>
      <c r="B15" s="18">
        <v>951</v>
      </c>
      <c r="C15" s="20"/>
      <c r="D15" s="19" t="s">
        <v>84</v>
      </c>
      <c r="E15" s="85">
        <v>16723.2</v>
      </c>
      <c r="F15" s="85">
        <v>10450</v>
      </c>
      <c r="G15" s="76">
        <f t="shared" si="0"/>
        <v>62.48804056639877</v>
      </c>
      <c r="H15" s="65"/>
    </row>
    <row r="16" spans="1:7" ht="18.75">
      <c r="A16" s="21" t="s">
        <v>80</v>
      </c>
      <c r="B16" s="18">
        <v>951</v>
      </c>
      <c r="C16" s="20"/>
      <c r="D16" s="19" t="s">
        <v>176</v>
      </c>
      <c r="E16" s="41">
        <v>5329.38622</v>
      </c>
      <c r="F16" s="41">
        <v>428.906</v>
      </c>
      <c r="G16" s="76">
        <f t="shared" si="0"/>
        <v>8.047943652317995</v>
      </c>
    </row>
    <row r="17" spans="1:7" ht="47.25">
      <c r="A17" s="21" t="s">
        <v>252</v>
      </c>
      <c r="B17" s="18">
        <v>951</v>
      </c>
      <c r="C17" s="20"/>
      <c r="D17" s="19" t="s">
        <v>251</v>
      </c>
      <c r="E17" s="41">
        <v>0</v>
      </c>
      <c r="F17" s="41">
        <v>0</v>
      </c>
      <c r="G17" s="76">
        <v>0</v>
      </c>
    </row>
    <row r="18" spans="1:7" ht="47.25">
      <c r="A18" s="21" t="s">
        <v>151</v>
      </c>
      <c r="B18" s="18">
        <v>951</v>
      </c>
      <c r="C18" s="20"/>
      <c r="D18" s="19" t="s">
        <v>253</v>
      </c>
      <c r="E18" s="41">
        <v>500</v>
      </c>
      <c r="F18" s="41">
        <v>372.5</v>
      </c>
      <c r="G18" s="76">
        <f t="shared" si="0"/>
        <v>74.5</v>
      </c>
    </row>
    <row r="19" spans="1:7" ht="15.75">
      <c r="A19" s="9" t="s">
        <v>136</v>
      </c>
      <c r="B19" s="11">
        <v>953</v>
      </c>
      <c r="C19" s="8"/>
      <c r="D19" s="8" t="s">
        <v>88</v>
      </c>
      <c r="E19" s="42">
        <f>E20</f>
        <v>707185.42729</v>
      </c>
      <c r="F19" s="42">
        <f>F20</f>
        <v>402814.8680000001</v>
      </c>
      <c r="G19" s="76">
        <f t="shared" si="0"/>
        <v>56.96028968577929</v>
      </c>
    </row>
    <row r="20" spans="1:7" ht="25.5">
      <c r="A20" s="49" t="s">
        <v>17</v>
      </c>
      <c r="B20" s="50" t="s">
        <v>16</v>
      </c>
      <c r="C20" s="51"/>
      <c r="D20" s="50" t="s">
        <v>82</v>
      </c>
      <c r="E20" s="52">
        <f>E21+E26+E35+E42+E39</f>
        <v>707185.42729</v>
      </c>
      <c r="F20" s="52">
        <f>F21+F26+F35+F42+F39</f>
        <v>402814.8680000001</v>
      </c>
      <c r="G20" s="76">
        <f t="shared" si="0"/>
        <v>56.96028968577929</v>
      </c>
    </row>
    <row r="21" spans="1:7" ht="19.5" customHeight="1">
      <c r="A21" s="24" t="s">
        <v>47</v>
      </c>
      <c r="B21" s="12">
        <v>953</v>
      </c>
      <c r="C21" s="6"/>
      <c r="D21" s="6" t="s">
        <v>86</v>
      </c>
      <c r="E21" s="43">
        <f>E22+E24+E23+E25</f>
        <v>163168.4985</v>
      </c>
      <c r="F21" s="43">
        <f>F22+F24+F23+F25</f>
        <v>82515.329</v>
      </c>
      <c r="G21" s="76">
        <f t="shared" si="0"/>
        <v>50.57062469689883</v>
      </c>
    </row>
    <row r="22" spans="1:7" ht="31.5">
      <c r="A22" s="17" t="s">
        <v>33</v>
      </c>
      <c r="B22" s="18">
        <v>953</v>
      </c>
      <c r="C22" s="19"/>
      <c r="D22" s="19" t="s">
        <v>87</v>
      </c>
      <c r="E22" s="41">
        <v>57895.1</v>
      </c>
      <c r="F22" s="41">
        <v>31925</v>
      </c>
      <c r="G22" s="76">
        <f t="shared" si="0"/>
        <v>55.142835922211034</v>
      </c>
    </row>
    <row r="23" spans="1:7" ht="31.5">
      <c r="A23" s="21" t="s">
        <v>60</v>
      </c>
      <c r="B23" s="18">
        <v>953</v>
      </c>
      <c r="C23" s="19"/>
      <c r="D23" s="19" t="s">
        <v>89</v>
      </c>
      <c r="E23" s="41">
        <v>9315.0255</v>
      </c>
      <c r="F23" s="41">
        <v>3272.217</v>
      </c>
      <c r="G23" s="76">
        <f t="shared" si="0"/>
        <v>35.128374044708735</v>
      </c>
    </row>
    <row r="24" spans="1:7" ht="51" customHeight="1">
      <c r="A24" s="21" t="s">
        <v>48</v>
      </c>
      <c r="B24" s="18">
        <v>953</v>
      </c>
      <c r="C24" s="19"/>
      <c r="D24" s="19" t="s">
        <v>90</v>
      </c>
      <c r="E24" s="41">
        <v>94558.373</v>
      </c>
      <c r="F24" s="41">
        <v>47168.112</v>
      </c>
      <c r="G24" s="76">
        <f t="shared" si="0"/>
        <v>49.88253340611095</v>
      </c>
    </row>
    <row r="25" spans="1:7" ht="51" customHeight="1">
      <c r="A25" s="26" t="s">
        <v>151</v>
      </c>
      <c r="B25" s="27">
        <v>953</v>
      </c>
      <c r="C25" s="19"/>
      <c r="D25" s="19" t="s">
        <v>256</v>
      </c>
      <c r="E25" s="41">
        <v>1400</v>
      </c>
      <c r="F25" s="41">
        <v>150</v>
      </c>
      <c r="G25" s="76">
        <f t="shared" si="0"/>
        <v>10.714285714285714</v>
      </c>
    </row>
    <row r="26" spans="1:7" ht="23.25" customHeight="1">
      <c r="A26" s="25" t="s">
        <v>49</v>
      </c>
      <c r="B26" s="12">
        <v>953</v>
      </c>
      <c r="C26" s="6"/>
      <c r="D26" s="6" t="s">
        <v>91</v>
      </c>
      <c r="E26" s="43">
        <f>SUM(E27:E34)</f>
        <v>483645.60420999996</v>
      </c>
      <c r="F26" s="43">
        <f>SUM(F27:F34)</f>
        <v>290940.799</v>
      </c>
      <c r="G26" s="76">
        <f t="shared" si="0"/>
        <v>60.155782760649856</v>
      </c>
    </row>
    <row r="27" spans="1:7" ht="31.5">
      <c r="A27" s="17" t="s">
        <v>33</v>
      </c>
      <c r="B27" s="18">
        <v>953</v>
      </c>
      <c r="C27" s="19"/>
      <c r="D27" s="19" t="s">
        <v>92</v>
      </c>
      <c r="E27" s="41">
        <v>123198.7</v>
      </c>
      <c r="F27" s="41">
        <v>74245</v>
      </c>
      <c r="G27" s="76">
        <f t="shared" si="0"/>
        <v>60.26443460848208</v>
      </c>
    </row>
    <row r="28" spans="1:7" ht="31.5">
      <c r="A28" s="21" t="s">
        <v>67</v>
      </c>
      <c r="B28" s="18">
        <v>953</v>
      </c>
      <c r="C28" s="19"/>
      <c r="D28" s="19" t="s">
        <v>93</v>
      </c>
      <c r="E28" s="41">
        <v>11483.27621</v>
      </c>
      <c r="F28" s="41">
        <v>4818.51</v>
      </c>
      <c r="G28" s="76">
        <f t="shared" si="0"/>
        <v>41.9611085885393</v>
      </c>
    </row>
    <row r="29" spans="1:7" ht="47.25">
      <c r="A29" s="21" t="s">
        <v>233</v>
      </c>
      <c r="B29" s="18">
        <v>953</v>
      </c>
      <c r="C29" s="19"/>
      <c r="D29" s="19" t="s">
        <v>234</v>
      </c>
      <c r="E29" s="85">
        <v>26910</v>
      </c>
      <c r="F29" s="85">
        <v>15036</v>
      </c>
      <c r="G29" s="76">
        <f t="shared" si="0"/>
        <v>55.87513935340023</v>
      </c>
    </row>
    <row r="30" spans="1:7" ht="47.25">
      <c r="A30" s="21" t="s">
        <v>216</v>
      </c>
      <c r="B30" s="27">
        <v>953</v>
      </c>
      <c r="C30" s="19"/>
      <c r="D30" s="66" t="s">
        <v>217</v>
      </c>
      <c r="E30" s="85">
        <v>0</v>
      </c>
      <c r="F30" s="85">
        <v>0</v>
      </c>
      <c r="G30" s="76">
        <v>0</v>
      </c>
    </row>
    <row r="31" spans="1:7" ht="48" customHeight="1">
      <c r="A31" s="26" t="s">
        <v>50</v>
      </c>
      <c r="B31" s="27">
        <v>953</v>
      </c>
      <c r="C31" s="19"/>
      <c r="D31" s="19" t="s">
        <v>94</v>
      </c>
      <c r="E31" s="85">
        <v>295260.578</v>
      </c>
      <c r="F31" s="85">
        <v>184936.019</v>
      </c>
      <c r="G31" s="76">
        <f t="shared" si="0"/>
        <v>62.6348496140924</v>
      </c>
    </row>
    <row r="32" spans="1:7" ht="48" customHeight="1">
      <c r="A32" s="26" t="s">
        <v>280</v>
      </c>
      <c r="B32" s="27">
        <v>953</v>
      </c>
      <c r="C32" s="19"/>
      <c r="D32" s="19" t="s">
        <v>281</v>
      </c>
      <c r="E32" s="85">
        <v>6855.25</v>
      </c>
      <c r="F32" s="85">
        <v>3381.755</v>
      </c>
      <c r="G32" s="76">
        <f t="shared" si="0"/>
        <v>49.33087779439116</v>
      </c>
    </row>
    <row r="33" spans="1:7" ht="48" customHeight="1">
      <c r="A33" s="26" t="s">
        <v>151</v>
      </c>
      <c r="B33" s="27">
        <v>953</v>
      </c>
      <c r="C33" s="19"/>
      <c r="D33" s="19" t="s">
        <v>254</v>
      </c>
      <c r="E33" s="41">
        <v>1945</v>
      </c>
      <c r="F33" s="41">
        <v>445.655</v>
      </c>
      <c r="G33" s="76">
        <f t="shared" si="0"/>
        <v>22.912853470437017</v>
      </c>
    </row>
    <row r="34" spans="1:7" ht="42" customHeight="1">
      <c r="A34" s="21" t="s">
        <v>231</v>
      </c>
      <c r="B34" s="18">
        <v>953</v>
      </c>
      <c r="C34" s="19"/>
      <c r="D34" s="19" t="s">
        <v>232</v>
      </c>
      <c r="E34" s="85">
        <v>17992.8</v>
      </c>
      <c r="F34" s="85">
        <v>8077.86</v>
      </c>
      <c r="G34" s="76">
        <f t="shared" si="0"/>
        <v>44.89495798319328</v>
      </c>
    </row>
    <row r="35" spans="1:7" ht="31.5">
      <c r="A35" s="24" t="s">
        <v>51</v>
      </c>
      <c r="B35" s="12">
        <v>953</v>
      </c>
      <c r="C35" s="6"/>
      <c r="D35" s="6" t="s">
        <v>95</v>
      </c>
      <c r="E35" s="43">
        <f>E36+E37+E38</f>
        <v>34602.02358</v>
      </c>
      <c r="F35" s="43">
        <f>F36+F37+F38</f>
        <v>19821.097</v>
      </c>
      <c r="G35" s="76">
        <f t="shared" si="0"/>
        <v>57.283057316499296</v>
      </c>
    </row>
    <row r="36" spans="1:7" ht="31.5">
      <c r="A36" s="17" t="s">
        <v>52</v>
      </c>
      <c r="B36" s="18">
        <v>953</v>
      </c>
      <c r="C36" s="19"/>
      <c r="D36" s="19" t="s">
        <v>96</v>
      </c>
      <c r="E36" s="41">
        <v>32079.2</v>
      </c>
      <c r="F36" s="41">
        <v>19350</v>
      </c>
      <c r="G36" s="76">
        <f t="shared" si="0"/>
        <v>60.3194593381381</v>
      </c>
    </row>
    <row r="37" spans="1:7" ht="20.25" customHeight="1">
      <c r="A37" s="21" t="s">
        <v>120</v>
      </c>
      <c r="B37" s="18">
        <v>953</v>
      </c>
      <c r="C37" s="19"/>
      <c r="D37" s="19" t="s">
        <v>121</v>
      </c>
      <c r="E37" s="41">
        <v>1722.82358</v>
      </c>
      <c r="F37" s="41">
        <v>421.097</v>
      </c>
      <c r="G37" s="76">
        <f t="shared" si="0"/>
        <v>24.442258910805016</v>
      </c>
    </row>
    <row r="38" spans="1:7" ht="48" customHeight="1">
      <c r="A38" s="56" t="s">
        <v>151</v>
      </c>
      <c r="B38" s="18">
        <v>953</v>
      </c>
      <c r="C38" s="19"/>
      <c r="D38" s="19" t="s">
        <v>257</v>
      </c>
      <c r="E38" s="41">
        <v>800</v>
      </c>
      <c r="F38" s="41">
        <v>50</v>
      </c>
      <c r="G38" s="76">
        <f t="shared" si="0"/>
        <v>6.25</v>
      </c>
    </row>
    <row r="39" spans="1:7" ht="33.75" customHeight="1">
      <c r="A39" s="55" t="s">
        <v>258</v>
      </c>
      <c r="B39" s="12">
        <v>953</v>
      </c>
      <c r="C39" s="6"/>
      <c r="D39" s="6" t="s">
        <v>167</v>
      </c>
      <c r="E39" s="43">
        <f>E40+E41</f>
        <v>3140.568</v>
      </c>
      <c r="F39" s="43">
        <f>F40+F41</f>
        <v>597.612</v>
      </c>
      <c r="G39" s="76">
        <f t="shared" si="0"/>
        <v>19.02878714933095</v>
      </c>
    </row>
    <row r="40" spans="1:7" ht="37.5" customHeight="1">
      <c r="A40" s="56" t="s">
        <v>53</v>
      </c>
      <c r="B40" s="18">
        <v>953</v>
      </c>
      <c r="C40" s="19"/>
      <c r="D40" s="19" t="s">
        <v>259</v>
      </c>
      <c r="E40" s="41">
        <v>1350</v>
      </c>
      <c r="F40" s="41">
        <v>597.612</v>
      </c>
      <c r="G40" s="76">
        <f t="shared" si="0"/>
        <v>44.26755555555555</v>
      </c>
    </row>
    <row r="41" spans="1:7" ht="50.25" customHeight="1">
      <c r="A41" s="56" t="s">
        <v>260</v>
      </c>
      <c r="B41" s="18">
        <v>953</v>
      </c>
      <c r="C41" s="19"/>
      <c r="D41" s="19" t="s">
        <v>255</v>
      </c>
      <c r="E41" s="41">
        <v>1790.568</v>
      </c>
      <c r="F41" s="41">
        <v>0</v>
      </c>
      <c r="G41" s="76">
        <f t="shared" si="0"/>
        <v>0</v>
      </c>
    </row>
    <row r="42" spans="1:7" ht="31.5">
      <c r="A42" s="24" t="s">
        <v>54</v>
      </c>
      <c r="B42" s="12">
        <v>953</v>
      </c>
      <c r="C42" s="6"/>
      <c r="D42" s="6" t="s">
        <v>97</v>
      </c>
      <c r="E42" s="43">
        <f>E43+E44</f>
        <v>22628.733</v>
      </c>
      <c r="F42" s="43">
        <f>F43+F44</f>
        <v>8940.031</v>
      </c>
      <c r="G42" s="76">
        <f t="shared" si="0"/>
        <v>39.50743066348434</v>
      </c>
    </row>
    <row r="43" spans="1:7" ht="31.5">
      <c r="A43" s="17" t="s">
        <v>24</v>
      </c>
      <c r="B43" s="18">
        <v>953</v>
      </c>
      <c r="C43" s="19"/>
      <c r="D43" s="19" t="s">
        <v>177</v>
      </c>
      <c r="E43" s="41">
        <v>22463.6</v>
      </c>
      <c r="F43" s="41">
        <v>8940.031</v>
      </c>
      <c r="G43" s="76">
        <f t="shared" si="0"/>
        <v>39.7978551968518</v>
      </c>
    </row>
    <row r="44" spans="1:7" ht="15.75">
      <c r="A44" s="17" t="s">
        <v>68</v>
      </c>
      <c r="B44" s="18">
        <v>953</v>
      </c>
      <c r="C44" s="19"/>
      <c r="D44" s="19" t="s">
        <v>98</v>
      </c>
      <c r="E44" s="41">
        <v>165.133</v>
      </c>
      <c r="F44" s="41">
        <v>0</v>
      </c>
      <c r="G44" s="76">
        <f t="shared" si="0"/>
        <v>0</v>
      </c>
    </row>
    <row r="45" spans="1:7" ht="31.5">
      <c r="A45" s="7" t="s">
        <v>137</v>
      </c>
      <c r="B45" s="11">
        <v>951</v>
      </c>
      <c r="C45" s="8"/>
      <c r="D45" s="8" t="s">
        <v>99</v>
      </c>
      <c r="E45" s="42">
        <f>E46</f>
        <v>236.8</v>
      </c>
      <c r="F45" s="42">
        <f>F46</f>
        <v>114</v>
      </c>
      <c r="G45" s="76">
        <f t="shared" si="0"/>
        <v>48.141891891891895</v>
      </c>
    </row>
    <row r="46" spans="1:7" ht="15.75">
      <c r="A46" s="49" t="s">
        <v>15</v>
      </c>
      <c r="B46" s="32">
        <v>951</v>
      </c>
      <c r="C46" s="33"/>
      <c r="D46" s="33" t="s">
        <v>99</v>
      </c>
      <c r="E46" s="44">
        <f>E47</f>
        <v>236.8</v>
      </c>
      <c r="F46" s="44">
        <f>F47</f>
        <v>114</v>
      </c>
      <c r="G46" s="76">
        <f t="shared" si="0"/>
        <v>48.141891891891895</v>
      </c>
    </row>
    <row r="47" spans="1:7" ht="31.5">
      <c r="A47" s="21" t="s">
        <v>64</v>
      </c>
      <c r="B47" s="18">
        <v>951</v>
      </c>
      <c r="C47" s="19"/>
      <c r="D47" s="19" t="s">
        <v>178</v>
      </c>
      <c r="E47" s="41">
        <v>236.8</v>
      </c>
      <c r="F47" s="41">
        <v>114</v>
      </c>
      <c r="G47" s="76">
        <f t="shared" si="0"/>
        <v>48.141891891891895</v>
      </c>
    </row>
    <row r="48" spans="1:7" ht="34.5" customHeight="1">
      <c r="A48" s="9" t="s">
        <v>162</v>
      </c>
      <c r="B48" s="11">
        <v>951</v>
      </c>
      <c r="C48" s="8"/>
      <c r="D48" s="8" t="s">
        <v>100</v>
      </c>
      <c r="E48" s="42">
        <f>E49</f>
        <v>100</v>
      </c>
      <c r="F48" s="42">
        <f>F49</f>
        <v>0</v>
      </c>
      <c r="G48" s="76">
        <f t="shared" si="0"/>
        <v>0</v>
      </c>
    </row>
    <row r="49" spans="1:7" ht="15.75">
      <c r="A49" s="49" t="s">
        <v>15</v>
      </c>
      <c r="B49" s="50">
        <v>951</v>
      </c>
      <c r="C49" s="51"/>
      <c r="D49" s="50" t="s">
        <v>100</v>
      </c>
      <c r="E49" s="52">
        <f>E50</f>
        <v>100</v>
      </c>
      <c r="F49" s="52">
        <f>F50</f>
        <v>0</v>
      </c>
      <c r="G49" s="76">
        <f t="shared" si="0"/>
        <v>0</v>
      </c>
    </row>
    <row r="50" spans="1:7" ht="33" customHeight="1">
      <c r="A50" s="21" t="s">
        <v>41</v>
      </c>
      <c r="B50" s="18">
        <v>951</v>
      </c>
      <c r="C50" s="19"/>
      <c r="D50" s="19" t="s">
        <v>174</v>
      </c>
      <c r="E50" s="41">
        <v>100</v>
      </c>
      <c r="F50" s="41">
        <v>0</v>
      </c>
      <c r="G50" s="76">
        <f t="shared" si="0"/>
        <v>0</v>
      </c>
    </row>
    <row r="51" spans="1:7" ht="33" customHeight="1">
      <c r="A51" s="23" t="s">
        <v>138</v>
      </c>
      <c r="B51" s="11" t="s">
        <v>2</v>
      </c>
      <c r="C51" s="8"/>
      <c r="D51" s="8" t="s">
        <v>101</v>
      </c>
      <c r="E51" s="42">
        <f>E52+E55</f>
        <v>100</v>
      </c>
      <c r="F51" s="42">
        <f>F52+F55</f>
        <v>22.992</v>
      </c>
      <c r="G51" s="76">
        <f t="shared" si="0"/>
        <v>22.992</v>
      </c>
    </row>
    <row r="52" spans="1:7" ht="18.75" customHeight="1">
      <c r="A52" s="49" t="s">
        <v>15</v>
      </c>
      <c r="B52" s="32">
        <v>951</v>
      </c>
      <c r="C52" s="33"/>
      <c r="D52" s="33" t="s">
        <v>101</v>
      </c>
      <c r="E52" s="44">
        <f>E53+E54</f>
        <v>40</v>
      </c>
      <c r="F52" s="44">
        <f>F53+F54</f>
        <v>22.992</v>
      </c>
      <c r="G52" s="76">
        <f t="shared" si="0"/>
        <v>57.48</v>
      </c>
    </row>
    <row r="53" spans="1:7" ht="33" customHeight="1">
      <c r="A53" s="17" t="s">
        <v>61</v>
      </c>
      <c r="B53" s="18">
        <v>951</v>
      </c>
      <c r="C53" s="19"/>
      <c r="D53" s="19" t="s">
        <v>179</v>
      </c>
      <c r="E53" s="41">
        <v>40</v>
      </c>
      <c r="F53" s="41">
        <v>22.992</v>
      </c>
      <c r="G53" s="76">
        <f t="shared" si="0"/>
        <v>57.48</v>
      </c>
    </row>
    <row r="54" spans="1:7" ht="33" customHeight="1">
      <c r="A54" s="17" t="s">
        <v>62</v>
      </c>
      <c r="B54" s="18">
        <v>951</v>
      </c>
      <c r="C54" s="19"/>
      <c r="D54" s="19" t="s">
        <v>180</v>
      </c>
      <c r="E54" s="41">
        <v>0</v>
      </c>
      <c r="F54" s="41">
        <v>0</v>
      </c>
      <c r="G54" s="76">
        <v>0</v>
      </c>
    </row>
    <row r="55" spans="1:7" ht="33" customHeight="1">
      <c r="A55" s="49" t="s">
        <v>17</v>
      </c>
      <c r="B55" s="50" t="s">
        <v>16</v>
      </c>
      <c r="C55" s="51"/>
      <c r="D55" s="50" t="s">
        <v>82</v>
      </c>
      <c r="E55" s="52">
        <f>E56</f>
        <v>60</v>
      </c>
      <c r="F55" s="52">
        <f>F56</f>
        <v>0</v>
      </c>
      <c r="G55" s="76">
        <f t="shared" si="0"/>
        <v>0</v>
      </c>
    </row>
    <row r="56" spans="1:7" ht="33" customHeight="1">
      <c r="A56" s="17" t="s">
        <v>227</v>
      </c>
      <c r="B56" s="18">
        <v>953</v>
      </c>
      <c r="C56" s="19"/>
      <c r="D56" s="19" t="s">
        <v>226</v>
      </c>
      <c r="E56" s="41">
        <v>60</v>
      </c>
      <c r="F56" s="41">
        <v>0</v>
      </c>
      <c r="G56" s="76">
        <f t="shared" si="0"/>
        <v>0</v>
      </c>
    </row>
    <row r="57" spans="1:7" ht="36.75" customHeight="1">
      <c r="A57" s="34" t="s">
        <v>139</v>
      </c>
      <c r="B57" s="11">
        <v>951</v>
      </c>
      <c r="C57" s="8"/>
      <c r="D57" s="8" t="s">
        <v>102</v>
      </c>
      <c r="E57" s="42">
        <f>E58</f>
        <v>50</v>
      </c>
      <c r="F57" s="42">
        <f>F58</f>
        <v>0</v>
      </c>
      <c r="G57" s="76">
        <f t="shared" si="0"/>
        <v>0</v>
      </c>
    </row>
    <row r="58" spans="1:7" ht="15.75">
      <c r="A58" s="49" t="s">
        <v>15</v>
      </c>
      <c r="B58" s="50">
        <v>951</v>
      </c>
      <c r="C58" s="51"/>
      <c r="D58" s="50" t="s">
        <v>102</v>
      </c>
      <c r="E58" s="52">
        <f>E59</f>
        <v>50</v>
      </c>
      <c r="F58" s="52">
        <f>F59</f>
        <v>0</v>
      </c>
      <c r="G58" s="76">
        <f t="shared" si="0"/>
        <v>0</v>
      </c>
    </row>
    <row r="59" spans="1:7" ht="31.5">
      <c r="A59" s="17" t="s">
        <v>28</v>
      </c>
      <c r="B59" s="18">
        <v>951</v>
      </c>
      <c r="C59" s="19"/>
      <c r="D59" s="19" t="s">
        <v>181</v>
      </c>
      <c r="E59" s="41">
        <v>50</v>
      </c>
      <c r="F59" s="41">
        <v>0</v>
      </c>
      <c r="G59" s="76">
        <f t="shared" si="0"/>
        <v>0</v>
      </c>
    </row>
    <row r="60" spans="1:7" ht="35.25" customHeight="1">
      <c r="A60" s="34" t="s">
        <v>140</v>
      </c>
      <c r="B60" s="11">
        <v>953</v>
      </c>
      <c r="C60" s="8"/>
      <c r="D60" s="8" t="s">
        <v>103</v>
      </c>
      <c r="E60" s="42">
        <f>E61</f>
        <v>50</v>
      </c>
      <c r="F60" s="42">
        <f>F61</f>
        <v>0</v>
      </c>
      <c r="G60" s="76">
        <f t="shared" si="0"/>
        <v>0</v>
      </c>
    </row>
    <row r="61" spans="1:7" ht="25.5">
      <c r="A61" s="49" t="s">
        <v>17</v>
      </c>
      <c r="B61" s="50" t="s">
        <v>16</v>
      </c>
      <c r="C61" s="51"/>
      <c r="D61" s="50" t="s">
        <v>103</v>
      </c>
      <c r="E61" s="52">
        <f>E62</f>
        <v>50</v>
      </c>
      <c r="F61" s="52">
        <f>F62</f>
        <v>0</v>
      </c>
      <c r="G61" s="76">
        <f t="shared" si="0"/>
        <v>0</v>
      </c>
    </row>
    <row r="62" spans="1:7" ht="49.5" customHeight="1">
      <c r="A62" s="17" t="s">
        <v>283</v>
      </c>
      <c r="B62" s="18">
        <v>953</v>
      </c>
      <c r="C62" s="19"/>
      <c r="D62" s="19" t="s">
        <v>282</v>
      </c>
      <c r="E62" s="41">
        <v>50</v>
      </c>
      <c r="F62" s="41">
        <v>0</v>
      </c>
      <c r="G62" s="76">
        <f t="shared" si="0"/>
        <v>0</v>
      </c>
    </row>
    <row r="63" spans="1:7" ht="15.75">
      <c r="A63" s="34" t="s">
        <v>237</v>
      </c>
      <c r="B63" s="11">
        <v>951</v>
      </c>
      <c r="C63" s="8"/>
      <c r="D63" s="8" t="s">
        <v>224</v>
      </c>
      <c r="E63" s="42">
        <f>E64</f>
        <v>3600</v>
      </c>
      <c r="F63" s="42">
        <f>F64</f>
        <v>1373.672</v>
      </c>
      <c r="G63" s="76">
        <f t="shared" si="0"/>
        <v>38.157555555555554</v>
      </c>
    </row>
    <row r="64" spans="1:7" ht="15.75">
      <c r="A64" s="49" t="s">
        <v>15</v>
      </c>
      <c r="B64" s="50">
        <v>951</v>
      </c>
      <c r="C64" s="51"/>
      <c r="D64" s="50" t="s">
        <v>224</v>
      </c>
      <c r="E64" s="52">
        <f>E65</f>
        <v>3600</v>
      </c>
      <c r="F64" s="52">
        <f>F65</f>
        <v>1373.672</v>
      </c>
      <c r="G64" s="76">
        <f t="shared" si="0"/>
        <v>38.157555555555554</v>
      </c>
    </row>
    <row r="65" spans="1:7" ht="32.25" customHeight="1">
      <c r="A65" s="47" t="s">
        <v>238</v>
      </c>
      <c r="B65" s="57">
        <v>951</v>
      </c>
      <c r="C65" s="58"/>
      <c r="D65" s="57" t="s">
        <v>225</v>
      </c>
      <c r="E65" s="59">
        <v>3600</v>
      </c>
      <c r="F65" s="59">
        <v>1373.672</v>
      </c>
      <c r="G65" s="76">
        <f t="shared" si="0"/>
        <v>38.157555555555554</v>
      </c>
    </row>
    <row r="66" spans="1:7" ht="33" customHeight="1">
      <c r="A66" s="34" t="s">
        <v>141</v>
      </c>
      <c r="B66" s="11">
        <v>951</v>
      </c>
      <c r="C66" s="8"/>
      <c r="D66" s="8" t="s">
        <v>104</v>
      </c>
      <c r="E66" s="42">
        <f>E67</f>
        <v>6585</v>
      </c>
      <c r="F66" s="42">
        <f>F67</f>
        <v>0</v>
      </c>
      <c r="G66" s="76">
        <f t="shared" si="0"/>
        <v>0</v>
      </c>
    </row>
    <row r="67" spans="1:7" ht="15.75">
      <c r="A67" s="49" t="s">
        <v>15</v>
      </c>
      <c r="B67" s="50">
        <v>951</v>
      </c>
      <c r="C67" s="51"/>
      <c r="D67" s="50" t="s">
        <v>104</v>
      </c>
      <c r="E67" s="52">
        <f>E68+E69</f>
        <v>6585</v>
      </c>
      <c r="F67" s="52">
        <f>F68+F69</f>
        <v>0</v>
      </c>
      <c r="G67" s="76">
        <f t="shared" si="0"/>
        <v>0</v>
      </c>
    </row>
    <row r="68" spans="1:7" ht="47.25">
      <c r="A68" s="17" t="s">
        <v>32</v>
      </c>
      <c r="B68" s="18">
        <v>951</v>
      </c>
      <c r="C68" s="19"/>
      <c r="D68" s="19" t="s">
        <v>182</v>
      </c>
      <c r="E68" s="41">
        <v>6585</v>
      </c>
      <c r="F68" s="41">
        <v>0</v>
      </c>
      <c r="G68" s="76">
        <f t="shared" si="0"/>
        <v>0</v>
      </c>
    </row>
    <row r="69" spans="1:7" ht="94.5">
      <c r="A69" s="53" t="s">
        <v>123</v>
      </c>
      <c r="B69" s="18">
        <v>951</v>
      </c>
      <c r="C69" s="19"/>
      <c r="D69" s="19" t="s">
        <v>124</v>
      </c>
      <c r="E69" s="41">
        <v>0</v>
      </c>
      <c r="F69" s="41">
        <v>0</v>
      </c>
      <c r="G69" s="76">
        <v>0</v>
      </c>
    </row>
    <row r="70" spans="1:7" ht="66" customHeight="1">
      <c r="A70" s="34" t="s">
        <v>142</v>
      </c>
      <c r="B70" s="11">
        <v>951</v>
      </c>
      <c r="C70" s="8"/>
      <c r="D70" s="8" t="s">
        <v>105</v>
      </c>
      <c r="E70" s="42">
        <f>E71</f>
        <v>32585</v>
      </c>
      <c r="F70" s="42">
        <f>F71</f>
        <v>9116.181</v>
      </c>
      <c r="G70" s="76">
        <f t="shared" si="0"/>
        <v>27.976618075801753</v>
      </c>
    </row>
    <row r="71" spans="1:7" ht="15.75">
      <c r="A71" s="49" t="s">
        <v>15</v>
      </c>
      <c r="B71" s="50">
        <v>951</v>
      </c>
      <c r="C71" s="51"/>
      <c r="D71" s="50" t="s">
        <v>105</v>
      </c>
      <c r="E71" s="52">
        <f>E72+E76+E73+E74+E77+E75</f>
        <v>32585</v>
      </c>
      <c r="F71" s="52">
        <f>F72+F76+F73+F74+F77+F75</f>
        <v>9116.181</v>
      </c>
      <c r="G71" s="76">
        <f t="shared" si="0"/>
        <v>27.976618075801753</v>
      </c>
    </row>
    <row r="72" spans="1:7" ht="49.5" customHeight="1">
      <c r="A72" s="17" t="s">
        <v>31</v>
      </c>
      <c r="B72" s="18">
        <v>951</v>
      </c>
      <c r="C72" s="19"/>
      <c r="D72" s="19">
        <v>1100011610</v>
      </c>
      <c r="E72" s="41">
        <v>600</v>
      </c>
      <c r="F72" s="41">
        <v>0</v>
      </c>
      <c r="G72" s="76">
        <f t="shared" si="0"/>
        <v>0</v>
      </c>
    </row>
    <row r="73" spans="1:7" ht="49.5" customHeight="1">
      <c r="A73" s="17" t="s">
        <v>173</v>
      </c>
      <c r="B73" s="18">
        <v>951</v>
      </c>
      <c r="C73" s="19"/>
      <c r="D73" s="19">
        <v>1100011620</v>
      </c>
      <c r="E73" s="41">
        <v>2578.96</v>
      </c>
      <c r="F73" s="41">
        <v>913.982</v>
      </c>
      <c r="G73" s="76">
        <f t="shared" si="0"/>
        <v>35.439944783943915</v>
      </c>
    </row>
    <row r="74" spans="1:7" ht="49.5" customHeight="1">
      <c r="A74" s="17" t="s">
        <v>79</v>
      </c>
      <c r="B74" s="18">
        <v>951</v>
      </c>
      <c r="C74" s="19"/>
      <c r="D74" s="19" t="s">
        <v>183</v>
      </c>
      <c r="E74" s="41">
        <v>13942.04</v>
      </c>
      <c r="F74" s="41">
        <v>8202.199</v>
      </c>
      <c r="G74" s="76">
        <f aca="true" t="shared" si="1" ref="G74:G137">F74/E74*100</f>
        <v>58.83069479071929</v>
      </c>
    </row>
    <row r="75" spans="1:7" ht="49.5" customHeight="1">
      <c r="A75" s="17" t="s">
        <v>229</v>
      </c>
      <c r="B75" s="18">
        <v>951</v>
      </c>
      <c r="C75" s="19"/>
      <c r="D75" s="19" t="s">
        <v>228</v>
      </c>
      <c r="E75" s="41">
        <v>0</v>
      </c>
      <c r="F75" s="41">
        <v>0</v>
      </c>
      <c r="G75" s="76">
        <v>0</v>
      </c>
    </row>
    <row r="76" spans="1:7" ht="32.25" customHeight="1">
      <c r="A76" s="53" t="s">
        <v>71</v>
      </c>
      <c r="B76" s="18">
        <v>951</v>
      </c>
      <c r="C76" s="19"/>
      <c r="D76" s="19" t="s">
        <v>106</v>
      </c>
      <c r="E76" s="41">
        <v>15000</v>
      </c>
      <c r="F76" s="41">
        <v>0</v>
      </c>
      <c r="G76" s="76">
        <f t="shared" si="1"/>
        <v>0</v>
      </c>
    </row>
    <row r="77" spans="1:7" ht="66.75" customHeight="1">
      <c r="A77" s="53" t="s">
        <v>126</v>
      </c>
      <c r="B77" s="18">
        <v>951</v>
      </c>
      <c r="C77" s="19"/>
      <c r="D77" s="19" t="s">
        <v>125</v>
      </c>
      <c r="E77" s="41">
        <v>464</v>
      </c>
      <c r="F77" s="41">
        <v>0</v>
      </c>
      <c r="G77" s="76">
        <f t="shared" si="1"/>
        <v>0</v>
      </c>
    </row>
    <row r="78" spans="1:7" ht="31.5">
      <c r="A78" s="34" t="s">
        <v>143</v>
      </c>
      <c r="B78" s="11">
        <v>951</v>
      </c>
      <c r="C78" s="8"/>
      <c r="D78" s="8" t="s">
        <v>107</v>
      </c>
      <c r="E78" s="42">
        <f>E79</f>
        <v>80</v>
      </c>
      <c r="F78" s="42">
        <f>F79</f>
        <v>15</v>
      </c>
      <c r="G78" s="76">
        <f t="shared" si="1"/>
        <v>18.75</v>
      </c>
    </row>
    <row r="79" spans="1:7" ht="15.75">
      <c r="A79" s="49" t="s">
        <v>15</v>
      </c>
      <c r="B79" s="50">
        <v>951</v>
      </c>
      <c r="C79" s="51"/>
      <c r="D79" s="50" t="s">
        <v>107</v>
      </c>
      <c r="E79" s="52">
        <f>E80</f>
        <v>80</v>
      </c>
      <c r="F79" s="52">
        <f>F80</f>
        <v>15</v>
      </c>
      <c r="G79" s="76">
        <f t="shared" si="1"/>
        <v>18.75</v>
      </c>
    </row>
    <row r="80" spans="1:7" ht="33.75" customHeight="1">
      <c r="A80" s="21" t="s">
        <v>38</v>
      </c>
      <c r="B80" s="18">
        <v>951</v>
      </c>
      <c r="C80" s="19"/>
      <c r="D80" s="19">
        <v>1200011610</v>
      </c>
      <c r="E80" s="41">
        <v>80</v>
      </c>
      <c r="F80" s="41">
        <v>15</v>
      </c>
      <c r="G80" s="76">
        <f t="shared" si="1"/>
        <v>18.75</v>
      </c>
    </row>
    <row r="81" spans="1:7" ht="15.75">
      <c r="A81" s="34" t="s">
        <v>161</v>
      </c>
      <c r="B81" s="11">
        <v>951</v>
      </c>
      <c r="C81" s="8"/>
      <c r="D81" s="8" t="s">
        <v>108</v>
      </c>
      <c r="E81" s="42">
        <f>E82</f>
        <v>50</v>
      </c>
      <c r="F81" s="42">
        <f>F82</f>
        <v>2</v>
      </c>
      <c r="G81" s="76">
        <f t="shared" si="1"/>
        <v>4</v>
      </c>
    </row>
    <row r="82" spans="1:7" ht="15.75">
      <c r="A82" s="49" t="s">
        <v>15</v>
      </c>
      <c r="B82" s="50">
        <v>951</v>
      </c>
      <c r="C82" s="51"/>
      <c r="D82" s="50" t="s">
        <v>108</v>
      </c>
      <c r="E82" s="52">
        <f>E83</f>
        <v>50</v>
      </c>
      <c r="F82" s="52">
        <f>F83</f>
        <v>2</v>
      </c>
      <c r="G82" s="76">
        <f t="shared" si="1"/>
        <v>4</v>
      </c>
    </row>
    <row r="83" spans="1:7" ht="31.5">
      <c r="A83" s="21" t="s">
        <v>39</v>
      </c>
      <c r="B83" s="18">
        <v>951</v>
      </c>
      <c r="C83" s="19"/>
      <c r="D83" s="19">
        <v>1300011610</v>
      </c>
      <c r="E83" s="41">
        <v>50</v>
      </c>
      <c r="F83" s="41">
        <v>2</v>
      </c>
      <c r="G83" s="76">
        <f t="shared" si="1"/>
        <v>4</v>
      </c>
    </row>
    <row r="84" spans="1:7" ht="15.75">
      <c r="A84" s="23" t="s">
        <v>240</v>
      </c>
      <c r="B84" s="11">
        <v>951</v>
      </c>
      <c r="C84" s="8"/>
      <c r="D84" s="8" t="s">
        <v>239</v>
      </c>
      <c r="E84" s="42">
        <f>E85</f>
        <v>655</v>
      </c>
      <c r="F84" s="42">
        <f>F85</f>
        <v>596.649</v>
      </c>
      <c r="G84" s="76">
        <f t="shared" si="1"/>
        <v>91.09145038167938</v>
      </c>
    </row>
    <row r="85" spans="1:7" ht="15.75">
      <c r="A85" s="49" t="s">
        <v>15</v>
      </c>
      <c r="B85" s="50">
        <v>951</v>
      </c>
      <c r="C85" s="51"/>
      <c r="D85" s="50" t="s">
        <v>239</v>
      </c>
      <c r="E85" s="52">
        <f>E86+E87</f>
        <v>655</v>
      </c>
      <c r="F85" s="52">
        <f>F86+F87</f>
        <v>596.649</v>
      </c>
      <c r="G85" s="76">
        <f t="shared" si="1"/>
        <v>91.09145038167938</v>
      </c>
    </row>
    <row r="86" spans="1:7" ht="31.5">
      <c r="A86" s="21" t="s">
        <v>241</v>
      </c>
      <c r="B86" s="18">
        <v>951</v>
      </c>
      <c r="C86" s="19"/>
      <c r="D86" s="19" t="s">
        <v>248</v>
      </c>
      <c r="E86" s="41">
        <v>640</v>
      </c>
      <c r="F86" s="41">
        <v>596.649</v>
      </c>
      <c r="G86" s="76">
        <f t="shared" si="1"/>
        <v>93.22640625000001</v>
      </c>
    </row>
    <row r="87" spans="1:7" ht="31.5">
      <c r="A87" s="21" t="s">
        <v>262</v>
      </c>
      <c r="B87" s="18">
        <v>951</v>
      </c>
      <c r="C87" s="19"/>
      <c r="D87" s="19" t="s">
        <v>261</v>
      </c>
      <c r="E87" s="41">
        <v>15</v>
      </c>
      <c r="F87" s="41">
        <v>0</v>
      </c>
      <c r="G87" s="76">
        <f t="shared" si="1"/>
        <v>0</v>
      </c>
    </row>
    <row r="88" spans="1:7" ht="36.75" customHeight="1">
      <c r="A88" s="23" t="s">
        <v>144</v>
      </c>
      <c r="B88" s="11">
        <v>951</v>
      </c>
      <c r="C88" s="8"/>
      <c r="D88" s="8" t="s">
        <v>109</v>
      </c>
      <c r="E88" s="42">
        <f>E89</f>
        <v>400</v>
      </c>
      <c r="F88" s="42">
        <f>F89</f>
        <v>87</v>
      </c>
      <c r="G88" s="76">
        <f t="shared" si="1"/>
        <v>21.75</v>
      </c>
    </row>
    <row r="89" spans="1:7" ht="22.5" customHeight="1">
      <c r="A89" s="49" t="s">
        <v>15</v>
      </c>
      <c r="B89" s="50">
        <v>951</v>
      </c>
      <c r="C89" s="51"/>
      <c r="D89" s="50" t="s">
        <v>109</v>
      </c>
      <c r="E89" s="52">
        <f>E90+E91+E92</f>
        <v>400</v>
      </c>
      <c r="F89" s="52">
        <f>F90+F91+F92</f>
        <v>87</v>
      </c>
      <c r="G89" s="76">
        <f t="shared" si="1"/>
        <v>21.75</v>
      </c>
    </row>
    <row r="90" spans="1:7" ht="34.5" customHeight="1">
      <c r="A90" s="21" t="s">
        <v>42</v>
      </c>
      <c r="B90" s="18">
        <v>951</v>
      </c>
      <c r="C90" s="19"/>
      <c r="D90" s="19" t="s">
        <v>184</v>
      </c>
      <c r="E90" s="41">
        <v>400</v>
      </c>
      <c r="F90" s="41">
        <v>87</v>
      </c>
      <c r="G90" s="76">
        <f t="shared" si="1"/>
        <v>21.75</v>
      </c>
    </row>
    <row r="91" spans="1:7" ht="31.5" customHeight="1">
      <c r="A91" s="21" t="s">
        <v>265</v>
      </c>
      <c r="B91" s="18">
        <v>951</v>
      </c>
      <c r="C91" s="19"/>
      <c r="D91" s="19" t="s">
        <v>263</v>
      </c>
      <c r="E91" s="41">
        <v>0</v>
      </c>
      <c r="F91" s="41">
        <v>0</v>
      </c>
      <c r="G91" s="76">
        <v>0</v>
      </c>
    </row>
    <row r="92" spans="1:7" ht="33.75" customHeight="1">
      <c r="A92" s="21" t="s">
        <v>266</v>
      </c>
      <c r="B92" s="18">
        <v>951</v>
      </c>
      <c r="C92" s="19"/>
      <c r="D92" s="19" t="s">
        <v>264</v>
      </c>
      <c r="E92" s="41">
        <v>0</v>
      </c>
      <c r="F92" s="41">
        <v>0</v>
      </c>
      <c r="G92" s="76">
        <v>0</v>
      </c>
    </row>
    <row r="93" spans="1:7" ht="21" customHeight="1">
      <c r="A93" s="23" t="s">
        <v>230</v>
      </c>
      <c r="B93" s="11">
        <v>951</v>
      </c>
      <c r="C93" s="8"/>
      <c r="D93" s="8" t="s">
        <v>110</v>
      </c>
      <c r="E93" s="42">
        <f>E94</f>
        <v>43342.063290000006</v>
      </c>
      <c r="F93" s="42">
        <f>F94</f>
        <v>17262.514</v>
      </c>
      <c r="G93" s="76">
        <f t="shared" si="1"/>
        <v>39.82854688872842</v>
      </c>
    </row>
    <row r="94" spans="1:7" ht="21.75" customHeight="1">
      <c r="A94" s="49" t="s">
        <v>15</v>
      </c>
      <c r="B94" s="50">
        <v>951</v>
      </c>
      <c r="C94" s="51"/>
      <c r="D94" s="50" t="s">
        <v>110</v>
      </c>
      <c r="E94" s="52">
        <f>E95+E97+E103</f>
        <v>43342.063290000006</v>
      </c>
      <c r="F94" s="52">
        <f>F95+F97+F103</f>
        <v>17262.514</v>
      </c>
      <c r="G94" s="76">
        <f t="shared" si="1"/>
        <v>39.82854688872842</v>
      </c>
    </row>
    <row r="95" spans="1:7" ht="15.75">
      <c r="A95" s="5" t="s">
        <v>20</v>
      </c>
      <c r="B95" s="12">
        <v>951</v>
      </c>
      <c r="C95" s="6"/>
      <c r="D95" s="6" t="s">
        <v>111</v>
      </c>
      <c r="E95" s="43">
        <f>E96</f>
        <v>6353</v>
      </c>
      <c r="F95" s="43">
        <f>F96</f>
        <v>24</v>
      </c>
      <c r="G95" s="76">
        <f t="shared" si="1"/>
        <v>0.377774279867779</v>
      </c>
    </row>
    <row r="96" spans="1:7" ht="31.5">
      <c r="A96" s="21" t="s">
        <v>34</v>
      </c>
      <c r="B96" s="18">
        <v>951</v>
      </c>
      <c r="C96" s="19"/>
      <c r="D96" s="19">
        <v>1610011610</v>
      </c>
      <c r="E96" s="41">
        <v>6353</v>
      </c>
      <c r="F96" s="41">
        <v>24</v>
      </c>
      <c r="G96" s="76">
        <f t="shared" si="1"/>
        <v>0.377774279867779</v>
      </c>
    </row>
    <row r="97" spans="1:7" ht="31.5">
      <c r="A97" s="16" t="s">
        <v>35</v>
      </c>
      <c r="B97" s="12">
        <v>951</v>
      </c>
      <c r="C97" s="6"/>
      <c r="D97" s="6" t="s">
        <v>112</v>
      </c>
      <c r="E97" s="43">
        <f>SUM(E98:E102)</f>
        <v>36979.063290000006</v>
      </c>
      <c r="F97" s="43">
        <f>SUM(F98:F102)</f>
        <v>17238.514</v>
      </c>
      <c r="G97" s="76">
        <f t="shared" si="1"/>
        <v>46.616956911025085</v>
      </c>
    </row>
    <row r="98" spans="1:7" ht="31.5">
      <c r="A98" s="17" t="s">
        <v>36</v>
      </c>
      <c r="B98" s="18">
        <v>951</v>
      </c>
      <c r="C98" s="19"/>
      <c r="D98" s="19" t="s">
        <v>113</v>
      </c>
      <c r="E98" s="41">
        <v>18548.81</v>
      </c>
      <c r="F98" s="41">
        <v>8850</v>
      </c>
      <c r="G98" s="76">
        <f t="shared" si="1"/>
        <v>47.71195564567214</v>
      </c>
    </row>
    <row r="99" spans="1:7" ht="19.5" customHeight="1">
      <c r="A99" s="21" t="s">
        <v>80</v>
      </c>
      <c r="B99" s="18">
        <v>951</v>
      </c>
      <c r="C99" s="19"/>
      <c r="D99" s="19" t="s">
        <v>114</v>
      </c>
      <c r="E99" s="41">
        <v>5311.5904</v>
      </c>
      <c r="F99" s="41">
        <v>2005.068</v>
      </c>
      <c r="G99" s="76">
        <f t="shared" si="1"/>
        <v>37.74891979622525</v>
      </c>
    </row>
    <row r="100" spans="1:7" ht="31.5">
      <c r="A100" s="17" t="s">
        <v>37</v>
      </c>
      <c r="B100" s="18">
        <v>951</v>
      </c>
      <c r="C100" s="19"/>
      <c r="D100" s="19" t="s">
        <v>115</v>
      </c>
      <c r="E100" s="41">
        <v>12885.21</v>
      </c>
      <c r="F100" s="41">
        <v>6150</v>
      </c>
      <c r="G100" s="76">
        <f t="shared" si="1"/>
        <v>47.729140619361274</v>
      </c>
    </row>
    <row r="101" spans="1:7" ht="31.5">
      <c r="A101" s="45" t="s">
        <v>156</v>
      </c>
      <c r="B101" s="18">
        <v>951</v>
      </c>
      <c r="C101" s="19"/>
      <c r="D101" s="19" t="s">
        <v>157</v>
      </c>
      <c r="E101" s="41">
        <v>226.44289</v>
      </c>
      <c r="F101" s="41">
        <v>226.44</v>
      </c>
      <c r="G101" s="76">
        <f t="shared" si="1"/>
        <v>99.99872374001232</v>
      </c>
    </row>
    <row r="102" spans="1:7" ht="47.25">
      <c r="A102" s="45" t="s">
        <v>169</v>
      </c>
      <c r="B102" s="18">
        <v>951</v>
      </c>
      <c r="C102" s="19"/>
      <c r="D102" s="19" t="s">
        <v>168</v>
      </c>
      <c r="E102" s="41">
        <v>7.01</v>
      </c>
      <c r="F102" s="41">
        <v>7.006</v>
      </c>
      <c r="G102" s="76">
        <f t="shared" si="1"/>
        <v>99.94293865905848</v>
      </c>
    </row>
    <row r="103" spans="1:7" ht="31.5">
      <c r="A103" s="16" t="s">
        <v>170</v>
      </c>
      <c r="B103" s="12">
        <v>951</v>
      </c>
      <c r="C103" s="6"/>
      <c r="D103" s="6" t="s">
        <v>172</v>
      </c>
      <c r="E103" s="43">
        <f>E104</f>
        <v>10</v>
      </c>
      <c r="F103" s="43">
        <f>F104</f>
        <v>0</v>
      </c>
      <c r="G103" s="76">
        <f t="shared" si="1"/>
        <v>0</v>
      </c>
    </row>
    <row r="104" spans="1:7" ht="31.5">
      <c r="A104" s="21" t="s">
        <v>171</v>
      </c>
      <c r="B104" s="18">
        <v>951</v>
      </c>
      <c r="C104" s="19"/>
      <c r="D104" s="19" t="s">
        <v>185</v>
      </c>
      <c r="E104" s="41">
        <v>10</v>
      </c>
      <c r="F104" s="41">
        <v>0</v>
      </c>
      <c r="G104" s="76">
        <f t="shared" si="1"/>
        <v>0</v>
      </c>
    </row>
    <row r="105" spans="1:7" ht="31.5">
      <c r="A105" s="34" t="s">
        <v>145</v>
      </c>
      <c r="B105" s="11">
        <v>951</v>
      </c>
      <c r="C105" s="8"/>
      <c r="D105" s="8" t="s">
        <v>116</v>
      </c>
      <c r="E105" s="42">
        <f>E106</f>
        <v>10</v>
      </c>
      <c r="F105" s="42">
        <f>F106</f>
        <v>0</v>
      </c>
      <c r="G105" s="76">
        <f t="shared" si="1"/>
        <v>0</v>
      </c>
    </row>
    <row r="106" spans="1:7" ht="15.75">
      <c r="A106" s="49" t="s">
        <v>15</v>
      </c>
      <c r="B106" s="50">
        <v>951</v>
      </c>
      <c r="C106" s="51"/>
      <c r="D106" s="50" t="s">
        <v>116</v>
      </c>
      <c r="E106" s="52">
        <f>E107</f>
        <v>10</v>
      </c>
      <c r="F106" s="52">
        <f>F107</f>
        <v>0</v>
      </c>
      <c r="G106" s="76">
        <f t="shared" si="1"/>
        <v>0</v>
      </c>
    </row>
    <row r="107" spans="1:7" ht="35.25" customHeight="1">
      <c r="A107" s="17" t="s">
        <v>29</v>
      </c>
      <c r="B107" s="18">
        <v>951</v>
      </c>
      <c r="C107" s="19"/>
      <c r="D107" s="19">
        <v>1800011610</v>
      </c>
      <c r="E107" s="41">
        <v>10</v>
      </c>
      <c r="F107" s="41">
        <v>0</v>
      </c>
      <c r="G107" s="76">
        <f t="shared" si="1"/>
        <v>0</v>
      </c>
    </row>
    <row r="108" spans="1:7" ht="34.5" customHeight="1">
      <c r="A108" s="34" t="s">
        <v>146</v>
      </c>
      <c r="B108" s="11">
        <v>951</v>
      </c>
      <c r="C108" s="8"/>
      <c r="D108" s="8" t="s">
        <v>132</v>
      </c>
      <c r="E108" s="42">
        <f>E109</f>
        <v>34864.006</v>
      </c>
      <c r="F108" s="42">
        <f>F109</f>
        <v>1989.574</v>
      </c>
      <c r="G108" s="76">
        <f t="shared" si="1"/>
        <v>5.706670656263655</v>
      </c>
    </row>
    <row r="109" spans="1:7" ht="34.5" customHeight="1">
      <c r="A109" s="49" t="s">
        <v>15</v>
      </c>
      <c r="B109" s="32">
        <v>951</v>
      </c>
      <c r="C109" s="33"/>
      <c r="D109" s="33" t="s">
        <v>132</v>
      </c>
      <c r="E109" s="44">
        <f>E110+E111+E112+E113</f>
        <v>34864.006</v>
      </c>
      <c r="F109" s="44">
        <f>F110+F111+F112+F113</f>
        <v>1989.574</v>
      </c>
      <c r="G109" s="76">
        <f t="shared" si="1"/>
        <v>5.706670656263655</v>
      </c>
    </row>
    <row r="110" spans="1:7" ht="49.5" customHeight="1">
      <c r="A110" s="17" t="s">
        <v>74</v>
      </c>
      <c r="B110" s="18">
        <v>951</v>
      </c>
      <c r="C110" s="19"/>
      <c r="D110" s="19">
        <v>1900011610</v>
      </c>
      <c r="E110" s="41">
        <v>22498.5</v>
      </c>
      <c r="F110" s="41">
        <v>179.027</v>
      </c>
      <c r="G110" s="76">
        <f t="shared" si="1"/>
        <v>0.7957286041291641</v>
      </c>
    </row>
    <row r="111" spans="1:7" ht="33" customHeight="1">
      <c r="A111" s="17" t="s">
        <v>81</v>
      </c>
      <c r="B111" s="18">
        <v>951</v>
      </c>
      <c r="C111" s="19"/>
      <c r="D111" s="19" t="s">
        <v>186</v>
      </c>
      <c r="E111" s="41">
        <v>5400</v>
      </c>
      <c r="F111" s="41">
        <v>0</v>
      </c>
      <c r="G111" s="76">
        <f t="shared" si="1"/>
        <v>0</v>
      </c>
    </row>
    <row r="112" spans="1:7" ht="15.75" customHeight="1">
      <c r="A112" s="17" t="s">
        <v>158</v>
      </c>
      <c r="B112" s="18">
        <v>951</v>
      </c>
      <c r="C112" s="19"/>
      <c r="D112" s="19" t="s">
        <v>159</v>
      </c>
      <c r="E112" s="41">
        <v>6465.506</v>
      </c>
      <c r="F112" s="41">
        <v>1740.383</v>
      </c>
      <c r="G112" s="76">
        <f t="shared" si="1"/>
        <v>26.91797053471144</v>
      </c>
    </row>
    <row r="113" spans="1:7" ht="36.75" customHeight="1">
      <c r="A113" s="17" t="s">
        <v>165</v>
      </c>
      <c r="B113" s="18">
        <v>951</v>
      </c>
      <c r="C113" s="19"/>
      <c r="D113" s="19" t="s">
        <v>164</v>
      </c>
      <c r="E113" s="41">
        <v>500</v>
      </c>
      <c r="F113" s="41">
        <v>70.164</v>
      </c>
      <c r="G113" s="76">
        <f t="shared" si="1"/>
        <v>14.032800000000002</v>
      </c>
    </row>
    <row r="114" spans="1:7" ht="36.75" customHeight="1">
      <c r="A114" s="34" t="s">
        <v>243</v>
      </c>
      <c r="B114" s="11">
        <v>951</v>
      </c>
      <c r="C114" s="8"/>
      <c r="D114" s="8" t="s">
        <v>242</v>
      </c>
      <c r="E114" s="42">
        <f>E115</f>
        <v>10</v>
      </c>
      <c r="F114" s="42">
        <f>F115</f>
        <v>0</v>
      </c>
      <c r="G114" s="76">
        <f t="shared" si="1"/>
        <v>0</v>
      </c>
    </row>
    <row r="115" spans="1:7" ht="21" customHeight="1">
      <c r="A115" s="49" t="s">
        <v>15</v>
      </c>
      <c r="B115" s="32">
        <v>951</v>
      </c>
      <c r="C115" s="33"/>
      <c r="D115" s="33" t="s">
        <v>242</v>
      </c>
      <c r="E115" s="44">
        <f>E116</f>
        <v>10</v>
      </c>
      <c r="F115" s="44">
        <f>F116</f>
        <v>0</v>
      </c>
      <c r="G115" s="76">
        <f t="shared" si="1"/>
        <v>0</v>
      </c>
    </row>
    <row r="116" spans="1:7" ht="50.25" customHeight="1">
      <c r="A116" s="17" t="s">
        <v>246</v>
      </c>
      <c r="B116" s="47">
        <v>951</v>
      </c>
      <c r="C116" s="48"/>
      <c r="D116" s="48" t="s">
        <v>247</v>
      </c>
      <c r="E116" s="46">
        <v>10</v>
      </c>
      <c r="F116" s="46">
        <v>0</v>
      </c>
      <c r="G116" s="76">
        <f t="shared" si="1"/>
        <v>0</v>
      </c>
    </row>
    <row r="117" spans="1:7" ht="36.75" customHeight="1">
      <c r="A117" s="34" t="s">
        <v>245</v>
      </c>
      <c r="B117" s="11" t="s">
        <v>2</v>
      </c>
      <c r="C117" s="8"/>
      <c r="D117" s="8" t="s">
        <v>244</v>
      </c>
      <c r="E117" s="42">
        <f>E118+E121</f>
        <v>122982.0892</v>
      </c>
      <c r="F117" s="42">
        <f>F118+F121</f>
        <v>4899.812</v>
      </c>
      <c r="G117" s="76">
        <f t="shared" si="1"/>
        <v>3.9841671513903663</v>
      </c>
    </row>
    <row r="118" spans="1:7" ht="22.5" customHeight="1">
      <c r="A118" s="49" t="s">
        <v>15</v>
      </c>
      <c r="B118" s="32">
        <v>951</v>
      </c>
      <c r="C118" s="33"/>
      <c r="D118" s="33" t="s">
        <v>244</v>
      </c>
      <c r="E118" s="44">
        <f>E119+E120</f>
        <v>113600</v>
      </c>
      <c r="F118" s="44">
        <f>F119+F120</f>
        <v>4519.036</v>
      </c>
      <c r="G118" s="76">
        <f t="shared" si="1"/>
        <v>3.978024647887324</v>
      </c>
    </row>
    <row r="119" spans="1:7" ht="34.5" customHeight="1">
      <c r="A119" s="17" t="s">
        <v>269</v>
      </c>
      <c r="B119" s="47">
        <v>951</v>
      </c>
      <c r="C119" s="48"/>
      <c r="D119" s="48" t="s">
        <v>267</v>
      </c>
      <c r="E119" s="46">
        <v>112600</v>
      </c>
      <c r="F119" s="46">
        <v>4481.693</v>
      </c>
      <c r="G119" s="76">
        <f t="shared" si="1"/>
        <v>3.980189165186501</v>
      </c>
    </row>
    <row r="120" spans="1:7" ht="48" customHeight="1">
      <c r="A120" s="17" t="s">
        <v>270</v>
      </c>
      <c r="B120" s="47">
        <v>951</v>
      </c>
      <c r="C120" s="48"/>
      <c r="D120" s="48" t="s">
        <v>268</v>
      </c>
      <c r="E120" s="46">
        <v>1000</v>
      </c>
      <c r="F120" s="46">
        <v>37.343</v>
      </c>
      <c r="G120" s="76">
        <f t="shared" si="1"/>
        <v>3.7343</v>
      </c>
    </row>
    <row r="121" spans="1:7" ht="48" customHeight="1">
      <c r="A121" s="49" t="s">
        <v>17</v>
      </c>
      <c r="B121" s="32">
        <v>953</v>
      </c>
      <c r="C121" s="33"/>
      <c r="D121" s="33" t="s">
        <v>244</v>
      </c>
      <c r="E121" s="44">
        <f>SUM(E122:E127)</f>
        <v>9382.089199999999</v>
      </c>
      <c r="F121" s="44">
        <f>SUM(F122:F127)</f>
        <v>380.776</v>
      </c>
      <c r="G121" s="76">
        <f t="shared" si="1"/>
        <v>4.0585416732128285</v>
      </c>
    </row>
    <row r="122" spans="1:7" ht="33.75" customHeight="1">
      <c r="A122" s="71" t="s">
        <v>290</v>
      </c>
      <c r="B122" s="47">
        <v>953</v>
      </c>
      <c r="C122" s="48"/>
      <c r="D122" s="48" t="s">
        <v>289</v>
      </c>
      <c r="E122" s="46">
        <v>30</v>
      </c>
      <c r="F122" s="46">
        <v>0</v>
      </c>
      <c r="G122" s="76">
        <f t="shared" si="1"/>
        <v>0</v>
      </c>
    </row>
    <row r="123" spans="1:7" ht="48" customHeight="1">
      <c r="A123" s="17" t="s">
        <v>276</v>
      </c>
      <c r="B123" s="47">
        <v>953</v>
      </c>
      <c r="C123" s="48"/>
      <c r="D123" s="48" t="s">
        <v>271</v>
      </c>
      <c r="E123" s="46">
        <v>466.1432</v>
      </c>
      <c r="F123" s="46">
        <v>369.353</v>
      </c>
      <c r="G123" s="76">
        <f t="shared" si="1"/>
        <v>79.23595152734183</v>
      </c>
    </row>
    <row r="124" spans="1:7" ht="48" customHeight="1">
      <c r="A124" s="17" t="s">
        <v>277</v>
      </c>
      <c r="B124" s="47">
        <v>953</v>
      </c>
      <c r="C124" s="48"/>
      <c r="D124" s="48" t="s">
        <v>272</v>
      </c>
      <c r="E124" s="46">
        <v>14.4196</v>
      </c>
      <c r="F124" s="46">
        <v>11.423</v>
      </c>
      <c r="G124" s="76">
        <f t="shared" si="1"/>
        <v>79.21856362173708</v>
      </c>
    </row>
    <row r="125" spans="1:7" ht="33" customHeight="1">
      <c r="A125" s="17" t="s">
        <v>155</v>
      </c>
      <c r="B125" s="47">
        <v>953</v>
      </c>
      <c r="C125" s="48"/>
      <c r="D125" s="48" t="s">
        <v>273</v>
      </c>
      <c r="E125" s="46">
        <v>2394.88317</v>
      </c>
      <c r="F125" s="46">
        <v>0</v>
      </c>
      <c r="G125" s="76">
        <f t="shared" si="1"/>
        <v>0</v>
      </c>
    </row>
    <row r="126" spans="1:7" ht="33" customHeight="1">
      <c r="A126" s="17" t="s">
        <v>163</v>
      </c>
      <c r="B126" s="47">
        <v>953</v>
      </c>
      <c r="C126" s="48"/>
      <c r="D126" s="48" t="s">
        <v>274</v>
      </c>
      <c r="E126" s="46">
        <v>1690.45323</v>
      </c>
      <c r="F126" s="46">
        <v>0</v>
      </c>
      <c r="G126" s="76">
        <f t="shared" si="1"/>
        <v>0</v>
      </c>
    </row>
    <row r="127" spans="1:7" ht="48" customHeight="1">
      <c r="A127" s="17" t="s">
        <v>154</v>
      </c>
      <c r="B127" s="47">
        <v>953</v>
      </c>
      <c r="C127" s="48"/>
      <c r="D127" s="48" t="s">
        <v>275</v>
      </c>
      <c r="E127" s="46">
        <v>4786.19</v>
      </c>
      <c r="F127" s="46">
        <v>0</v>
      </c>
      <c r="G127" s="76">
        <f t="shared" si="1"/>
        <v>0</v>
      </c>
    </row>
    <row r="128" spans="1:7" ht="36.75" customHeight="1">
      <c r="A128" s="34" t="s">
        <v>147</v>
      </c>
      <c r="B128" s="11" t="s">
        <v>2</v>
      </c>
      <c r="C128" s="8"/>
      <c r="D128" s="8" t="s">
        <v>122</v>
      </c>
      <c r="E128" s="42">
        <f>E129</f>
        <v>50</v>
      </c>
      <c r="F128" s="42">
        <f>F129</f>
        <v>0</v>
      </c>
      <c r="G128" s="76">
        <f t="shared" si="1"/>
        <v>0</v>
      </c>
    </row>
    <row r="129" spans="1:7" ht="36.75" customHeight="1">
      <c r="A129" s="49" t="s">
        <v>17</v>
      </c>
      <c r="B129" s="32">
        <v>953</v>
      </c>
      <c r="C129" s="33"/>
      <c r="D129" s="33" t="s">
        <v>122</v>
      </c>
      <c r="E129" s="44">
        <f>E130</f>
        <v>50</v>
      </c>
      <c r="F129" s="44">
        <f>F130</f>
        <v>0</v>
      </c>
      <c r="G129" s="76">
        <f t="shared" si="1"/>
        <v>0</v>
      </c>
    </row>
    <row r="130" spans="1:7" ht="35.25" customHeight="1">
      <c r="A130" s="21" t="s">
        <v>80</v>
      </c>
      <c r="B130" s="47">
        <v>953</v>
      </c>
      <c r="C130" s="48"/>
      <c r="D130" s="48" t="s">
        <v>187</v>
      </c>
      <c r="E130" s="46">
        <v>50</v>
      </c>
      <c r="F130" s="46">
        <v>0</v>
      </c>
      <c r="G130" s="76">
        <f t="shared" si="1"/>
        <v>0</v>
      </c>
    </row>
    <row r="131" spans="1:7" ht="29.25" customHeight="1">
      <c r="A131" s="34" t="s">
        <v>148</v>
      </c>
      <c r="B131" s="11">
        <v>951</v>
      </c>
      <c r="C131" s="8"/>
      <c r="D131" s="8" t="s">
        <v>127</v>
      </c>
      <c r="E131" s="42">
        <f>E132</f>
        <v>10174.06781</v>
      </c>
      <c r="F131" s="42">
        <f>F132</f>
        <v>3308.712</v>
      </c>
      <c r="G131" s="76">
        <f t="shared" si="1"/>
        <v>32.52103349210918</v>
      </c>
    </row>
    <row r="132" spans="1:7" ht="17.25" customHeight="1">
      <c r="A132" s="49" t="s">
        <v>15</v>
      </c>
      <c r="B132" s="32">
        <v>951</v>
      </c>
      <c r="C132" s="33"/>
      <c r="D132" s="33" t="s">
        <v>127</v>
      </c>
      <c r="E132" s="44">
        <f>E133</f>
        <v>10174.06781</v>
      </c>
      <c r="F132" s="44">
        <f>F133</f>
        <v>3308.712</v>
      </c>
      <c r="G132" s="76">
        <f t="shared" si="1"/>
        <v>32.52103349210918</v>
      </c>
    </row>
    <row r="133" spans="1:7" ht="33" customHeight="1">
      <c r="A133" s="17" t="s">
        <v>128</v>
      </c>
      <c r="B133" s="47">
        <v>951</v>
      </c>
      <c r="C133" s="48"/>
      <c r="D133" s="48">
        <v>2400011610</v>
      </c>
      <c r="E133" s="46">
        <v>10174.06781</v>
      </c>
      <c r="F133" s="46">
        <v>3308.712</v>
      </c>
      <c r="G133" s="76">
        <f t="shared" si="1"/>
        <v>32.52103349210918</v>
      </c>
    </row>
    <row r="134" spans="1:7" ht="17.25" customHeight="1">
      <c r="A134" s="34" t="s">
        <v>149</v>
      </c>
      <c r="B134" s="11">
        <v>951</v>
      </c>
      <c r="C134" s="8"/>
      <c r="D134" s="8" t="s">
        <v>129</v>
      </c>
      <c r="E134" s="42">
        <f>E135</f>
        <v>10</v>
      </c>
      <c r="F134" s="42">
        <f>F135</f>
        <v>0</v>
      </c>
      <c r="G134" s="76">
        <f t="shared" si="1"/>
        <v>0</v>
      </c>
    </row>
    <row r="135" spans="1:7" ht="17.25" customHeight="1">
      <c r="A135" s="49" t="s">
        <v>15</v>
      </c>
      <c r="B135" s="32">
        <v>951</v>
      </c>
      <c r="C135" s="33"/>
      <c r="D135" s="33" t="s">
        <v>129</v>
      </c>
      <c r="E135" s="44">
        <f>E136</f>
        <v>10</v>
      </c>
      <c r="F135" s="44">
        <f>F136</f>
        <v>0</v>
      </c>
      <c r="G135" s="76">
        <f t="shared" si="1"/>
        <v>0</v>
      </c>
    </row>
    <row r="136" spans="1:7" ht="36.75" customHeight="1">
      <c r="A136" s="17" t="s">
        <v>128</v>
      </c>
      <c r="B136" s="47">
        <v>951</v>
      </c>
      <c r="C136" s="48"/>
      <c r="D136" s="48" t="s">
        <v>188</v>
      </c>
      <c r="E136" s="46">
        <v>10</v>
      </c>
      <c r="F136" s="46">
        <v>0</v>
      </c>
      <c r="G136" s="76">
        <f t="shared" si="1"/>
        <v>0</v>
      </c>
    </row>
    <row r="137" spans="1:7" ht="17.25" customHeight="1">
      <c r="A137" s="34" t="s">
        <v>150</v>
      </c>
      <c r="B137" s="11">
        <v>951</v>
      </c>
      <c r="C137" s="8"/>
      <c r="D137" s="8" t="s">
        <v>130</v>
      </c>
      <c r="E137" s="42">
        <f>E138</f>
        <v>47734.04</v>
      </c>
      <c r="F137" s="42">
        <f>F138</f>
        <v>15617.09</v>
      </c>
      <c r="G137" s="76">
        <f t="shared" si="1"/>
        <v>32.716882962347206</v>
      </c>
    </row>
    <row r="138" spans="1:7" ht="17.25" customHeight="1">
      <c r="A138" s="49" t="s">
        <v>15</v>
      </c>
      <c r="B138" s="32">
        <v>951</v>
      </c>
      <c r="C138" s="33"/>
      <c r="D138" s="33" t="s">
        <v>130</v>
      </c>
      <c r="E138" s="44">
        <f>E139+E140</f>
        <v>47734.04</v>
      </c>
      <c r="F138" s="44">
        <f>F139+F140</f>
        <v>15617.09</v>
      </c>
      <c r="G138" s="76">
        <f aca="true" t="shared" si="2" ref="G138:G199">F138/E138*100</f>
        <v>32.716882962347206</v>
      </c>
    </row>
    <row r="139" spans="1:7" ht="38.25" customHeight="1">
      <c r="A139" s="17" t="s">
        <v>128</v>
      </c>
      <c r="B139" s="47">
        <v>951</v>
      </c>
      <c r="C139" s="48"/>
      <c r="D139" s="48" t="s">
        <v>189</v>
      </c>
      <c r="E139" s="46">
        <v>29226.11</v>
      </c>
      <c r="F139" s="46">
        <v>15617.09</v>
      </c>
      <c r="G139" s="76">
        <f t="shared" si="2"/>
        <v>53.43540416429008</v>
      </c>
    </row>
    <row r="140" spans="1:7" ht="17.25" customHeight="1">
      <c r="A140" s="17" t="s">
        <v>160</v>
      </c>
      <c r="B140" s="47">
        <v>951</v>
      </c>
      <c r="C140" s="48"/>
      <c r="D140" s="48" t="s">
        <v>211</v>
      </c>
      <c r="E140" s="46">
        <v>18507.93</v>
      </c>
      <c r="F140" s="46">
        <v>0</v>
      </c>
      <c r="G140" s="76">
        <f t="shared" si="2"/>
        <v>0</v>
      </c>
    </row>
    <row r="141" spans="1:7" ht="17.25" customHeight="1">
      <c r="A141" s="29" t="s">
        <v>21</v>
      </c>
      <c r="B141" s="77" t="s">
        <v>2</v>
      </c>
      <c r="C141" s="79"/>
      <c r="D141" s="79" t="s">
        <v>117</v>
      </c>
      <c r="E141" s="86">
        <f>E142+E190</f>
        <v>223999.06096</v>
      </c>
      <c r="F141" s="86">
        <f>F142+F190</f>
        <v>90293.53700000001</v>
      </c>
      <c r="G141" s="76">
        <f t="shared" si="2"/>
        <v>40.309783716514744</v>
      </c>
    </row>
    <row r="142" spans="1:7" ht="17.25" customHeight="1">
      <c r="A142" s="49" t="s">
        <v>15</v>
      </c>
      <c r="B142" s="50">
        <v>951</v>
      </c>
      <c r="C142" s="51"/>
      <c r="D142" s="50" t="s">
        <v>194</v>
      </c>
      <c r="E142" s="80">
        <f>E143+E144+E148+E152+E155+E156+E166+E175+E178+E183+E185+E187+E172+E150+E154+E168+E170+E180</f>
        <v>220275.31327</v>
      </c>
      <c r="F142" s="80">
        <f>F143+F144+F148+F152+F155+F156+F166+F175+F178+F183+F185+F187+F172+F150+F154+F168+F170+F180</f>
        <v>88002.327</v>
      </c>
      <c r="G142" s="76">
        <f t="shared" si="2"/>
        <v>39.9510620112623</v>
      </c>
    </row>
    <row r="143" spans="1:7" ht="18.75" customHeight="1">
      <c r="A143" s="88" t="s">
        <v>22</v>
      </c>
      <c r="B143" s="47">
        <v>951</v>
      </c>
      <c r="C143" s="48"/>
      <c r="D143" s="48" t="s">
        <v>218</v>
      </c>
      <c r="E143" s="46">
        <v>2853.5</v>
      </c>
      <c r="F143" s="46">
        <v>1394.538</v>
      </c>
      <c r="G143" s="76">
        <f t="shared" si="2"/>
        <v>48.87114070439811</v>
      </c>
    </row>
    <row r="144" spans="1:7" ht="35.25" customHeight="1">
      <c r="A144" s="7" t="s">
        <v>4</v>
      </c>
      <c r="B144" s="11">
        <v>951</v>
      </c>
      <c r="C144" s="8"/>
      <c r="D144" s="8" t="s">
        <v>194</v>
      </c>
      <c r="E144" s="42">
        <f>E145+E147+E146</f>
        <v>6606.7</v>
      </c>
      <c r="F144" s="42">
        <f>F145+F147+F146</f>
        <v>2679.319</v>
      </c>
      <c r="G144" s="76">
        <f t="shared" si="2"/>
        <v>40.55457338762166</v>
      </c>
    </row>
    <row r="145" spans="1:7" ht="31.5">
      <c r="A145" s="30" t="s">
        <v>72</v>
      </c>
      <c r="B145" s="31">
        <v>951</v>
      </c>
      <c r="C145" s="19"/>
      <c r="D145" s="19" t="s">
        <v>193</v>
      </c>
      <c r="E145" s="41">
        <v>3677.5</v>
      </c>
      <c r="F145" s="41">
        <v>1133.588</v>
      </c>
      <c r="G145" s="76">
        <f t="shared" si="2"/>
        <v>30.82496261046907</v>
      </c>
    </row>
    <row r="146" spans="1:7" ht="15.75">
      <c r="A146" s="17" t="s">
        <v>235</v>
      </c>
      <c r="B146" s="18">
        <v>951</v>
      </c>
      <c r="C146" s="19"/>
      <c r="D146" s="19" t="s">
        <v>236</v>
      </c>
      <c r="E146" s="41">
        <v>2353.2</v>
      </c>
      <c r="F146" s="41">
        <v>1275.731</v>
      </c>
      <c r="G146" s="76">
        <f t="shared" si="2"/>
        <v>54.21260411354751</v>
      </c>
    </row>
    <row r="147" spans="1:7" ht="15.75">
      <c r="A147" s="17" t="s">
        <v>73</v>
      </c>
      <c r="B147" s="18">
        <v>951</v>
      </c>
      <c r="C147" s="19"/>
      <c r="D147" s="19" t="s">
        <v>195</v>
      </c>
      <c r="E147" s="41">
        <v>576</v>
      </c>
      <c r="F147" s="41">
        <v>270</v>
      </c>
      <c r="G147" s="76">
        <f t="shared" si="2"/>
        <v>46.875</v>
      </c>
    </row>
    <row r="148" spans="1:7" ht="20.25" customHeight="1" outlineLevel="3">
      <c r="A148" s="7" t="s">
        <v>5</v>
      </c>
      <c r="B148" s="11">
        <v>951</v>
      </c>
      <c r="C148" s="8"/>
      <c r="D148" s="8" t="s">
        <v>194</v>
      </c>
      <c r="E148" s="42">
        <f>E149</f>
        <v>11887.84561</v>
      </c>
      <c r="F148" s="42">
        <f>F149</f>
        <v>4688.575</v>
      </c>
      <c r="G148" s="76">
        <f t="shared" si="2"/>
        <v>39.44007311178396</v>
      </c>
    </row>
    <row r="149" spans="1:7" ht="18.75" customHeight="1" outlineLevel="6">
      <c r="A149" s="30" t="s">
        <v>69</v>
      </c>
      <c r="B149" s="18">
        <v>951</v>
      </c>
      <c r="C149" s="19"/>
      <c r="D149" s="19" t="s">
        <v>190</v>
      </c>
      <c r="E149" s="41">
        <v>11887.84561</v>
      </c>
      <c r="F149" s="41">
        <v>4688.575</v>
      </c>
      <c r="G149" s="76">
        <f t="shared" si="2"/>
        <v>39.44007311178396</v>
      </c>
    </row>
    <row r="150" spans="1:7" ht="19.5" customHeight="1" outlineLevel="6">
      <c r="A150" s="7" t="s">
        <v>65</v>
      </c>
      <c r="B150" s="11">
        <v>951</v>
      </c>
      <c r="C150" s="8"/>
      <c r="D150" s="8" t="s">
        <v>194</v>
      </c>
      <c r="E150" s="42">
        <f>E151</f>
        <v>43.27584</v>
      </c>
      <c r="F150" s="42">
        <f>F151</f>
        <v>14.388</v>
      </c>
      <c r="G150" s="76">
        <f t="shared" si="2"/>
        <v>33.247188269482464</v>
      </c>
    </row>
    <row r="151" spans="1:7" ht="19.5" customHeight="1" outlineLevel="6">
      <c r="A151" s="17" t="s">
        <v>66</v>
      </c>
      <c r="B151" s="18">
        <v>951</v>
      </c>
      <c r="C151" s="19"/>
      <c r="D151" s="19" t="s">
        <v>219</v>
      </c>
      <c r="E151" s="41">
        <v>43.27584</v>
      </c>
      <c r="F151" s="41">
        <v>14.388</v>
      </c>
      <c r="G151" s="76">
        <f t="shared" si="2"/>
        <v>33.247188269482464</v>
      </c>
    </row>
    <row r="152" spans="1:7" ht="21" customHeight="1" outlineLevel="6">
      <c r="A152" s="7" t="s">
        <v>6</v>
      </c>
      <c r="B152" s="11">
        <v>951</v>
      </c>
      <c r="C152" s="8"/>
      <c r="D152" s="8" t="s">
        <v>194</v>
      </c>
      <c r="E152" s="42">
        <f>E153</f>
        <v>8868</v>
      </c>
      <c r="F152" s="42">
        <f>F153</f>
        <v>3656.75</v>
      </c>
      <c r="G152" s="76">
        <f t="shared" si="2"/>
        <v>41.23534055029319</v>
      </c>
    </row>
    <row r="153" spans="1:7" ht="37.5" customHeight="1" outlineLevel="3">
      <c r="A153" s="30" t="s">
        <v>70</v>
      </c>
      <c r="B153" s="18">
        <v>951</v>
      </c>
      <c r="C153" s="19"/>
      <c r="D153" s="19" t="s">
        <v>193</v>
      </c>
      <c r="E153" s="41">
        <v>8868</v>
      </c>
      <c r="F153" s="41">
        <v>3656.75</v>
      </c>
      <c r="G153" s="76">
        <f t="shared" si="2"/>
        <v>41.23534055029319</v>
      </c>
    </row>
    <row r="154" spans="1:7" ht="18.75" customHeight="1" outlineLevel="3">
      <c r="A154" s="89" t="s">
        <v>75</v>
      </c>
      <c r="B154" s="47">
        <v>951</v>
      </c>
      <c r="C154" s="48"/>
      <c r="D154" s="48" t="s">
        <v>192</v>
      </c>
      <c r="E154" s="46">
        <v>506.298</v>
      </c>
      <c r="F154" s="46">
        <v>0</v>
      </c>
      <c r="G154" s="76">
        <f t="shared" si="2"/>
        <v>0</v>
      </c>
    </row>
    <row r="155" spans="1:7" ht="33" customHeight="1" outlineLevel="3">
      <c r="A155" s="88" t="s">
        <v>23</v>
      </c>
      <c r="B155" s="47">
        <v>951</v>
      </c>
      <c r="C155" s="48"/>
      <c r="D155" s="48" t="s">
        <v>191</v>
      </c>
      <c r="E155" s="46">
        <v>6000</v>
      </c>
      <c r="F155" s="46">
        <v>82.5</v>
      </c>
      <c r="G155" s="76">
        <f t="shared" si="2"/>
        <v>1.375</v>
      </c>
    </row>
    <row r="156" spans="1:7" ht="20.25" customHeight="1" outlineLevel="5">
      <c r="A156" s="7" t="s">
        <v>7</v>
      </c>
      <c r="B156" s="11">
        <v>951</v>
      </c>
      <c r="C156" s="8"/>
      <c r="D156" s="8" t="s">
        <v>194</v>
      </c>
      <c r="E156" s="42">
        <f>SUM(E157:E165)</f>
        <v>111208.42079000002</v>
      </c>
      <c r="F156" s="42">
        <f>SUM(F157:F165)</f>
        <v>39082.487</v>
      </c>
      <c r="G156" s="76">
        <f t="shared" si="2"/>
        <v>35.1434601106343</v>
      </c>
    </row>
    <row r="157" spans="1:7" ht="21.75" customHeight="1" outlineLevel="5">
      <c r="A157" s="17" t="s">
        <v>279</v>
      </c>
      <c r="B157" s="18">
        <v>951</v>
      </c>
      <c r="C157" s="19"/>
      <c r="D157" s="19" t="s">
        <v>278</v>
      </c>
      <c r="E157" s="41">
        <v>460.728</v>
      </c>
      <c r="F157" s="41">
        <v>0</v>
      </c>
      <c r="G157" s="76">
        <f t="shared" si="2"/>
        <v>0</v>
      </c>
    </row>
    <row r="158" spans="1:7" ht="15.75" outlineLevel="4">
      <c r="A158" s="17" t="s">
        <v>8</v>
      </c>
      <c r="B158" s="18">
        <v>951</v>
      </c>
      <c r="C158" s="19"/>
      <c r="D158" s="19" t="s">
        <v>196</v>
      </c>
      <c r="E158" s="46">
        <v>1743.99</v>
      </c>
      <c r="F158" s="41">
        <v>697.994</v>
      </c>
      <c r="G158" s="76">
        <f t="shared" si="2"/>
        <v>40.02282123177312</v>
      </c>
    </row>
    <row r="159" spans="1:7" ht="31.5" outlineLevel="4">
      <c r="A159" s="30" t="s">
        <v>70</v>
      </c>
      <c r="B159" s="18">
        <v>951</v>
      </c>
      <c r="C159" s="19"/>
      <c r="D159" s="19" t="s">
        <v>193</v>
      </c>
      <c r="E159" s="85">
        <v>33712.20442</v>
      </c>
      <c r="F159" s="85">
        <v>14169.157</v>
      </c>
      <c r="G159" s="76">
        <f t="shared" si="2"/>
        <v>42.02975522892252</v>
      </c>
    </row>
    <row r="160" spans="1:7" ht="31.5" outlineLevel="5">
      <c r="A160" s="17" t="s">
        <v>24</v>
      </c>
      <c r="B160" s="18">
        <v>951</v>
      </c>
      <c r="C160" s="19"/>
      <c r="D160" s="19">
        <v>9999910690</v>
      </c>
      <c r="E160" s="41">
        <v>71250.02</v>
      </c>
      <c r="F160" s="41">
        <v>22245.556</v>
      </c>
      <c r="G160" s="76">
        <f t="shared" si="2"/>
        <v>31.221824218435305</v>
      </c>
    </row>
    <row r="161" spans="1:7" ht="19.5" customHeight="1" outlineLevel="5">
      <c r="A161" s="17" t="s">
        <v>222</v>
      </c>
      <c r="B161" s="18">
        <v>951</v>
      </c>
      <c r="C161" s="19"/>
      <c r="D161" s="19" t="s">
        <v>223</v>
      </c>
      <c r="E161" s="41">
        <v>506.61317</v>
      </c>
      <c r="F161" s="41">
        <v>512.043</v>
      </c>
      <c r="G161" s="76">
        <f t="shared" si="2"/>
        <v>101.07179013921015</v>
      </c>
    </row>
    <row r="162" spans="1:7" ht="19.5" customHeight="1" outlineLevel="4">
      <c r="A162" s="21" t="s">
        <v>25</v>
      </c>
      <c r="B162" s="18">
        <v>951</v>
      </c>
      <c r="C162" s="19"/>
      <c r="D162" s="19" t="s">
        <v>197</v>
      </c>
      <c r="E162" s="85">
        <v>1208.46</v>
      </c>
      <c r="F162" s="85">
        <v>592.472</v>
      </c>
      <c r="G162" s="76">
        <f t="shared" si="2"/>
        <v>49.02702613243301</v>
      </c>
    </row>
    <row r="163" spans="1:7" ht="19.5" customHeight="1" outlineLevel="4">
      <c r="A163" s="21" t="s">
        <v>26</v>
      </c>
      <c r="B163" s="18">
        <v>951</v>
      </c>
      <c r="C163" s="19"/>
      <c r="D163" s="19" t="s">
        <v>198</v>
      </c>
      <c r="E163" s="41">
        <v>794.861</v>
      </c>
      <c r="F163" s="41">
        <v>313.687</v>
      </c>
      <c r="G163" s="76">
        <f t="shared" si="2"/>
        <v>39.46438433889699</v>
      </c>
    </row>
    <row r="164" spans="1:7" ht="31.5" outlineLevel="5">
      <c r="A164" s="21" t="s">
        <v>27</v>
      </c>
      <c r="B164" s="18">
        <v>951</v>
      </c>
      <c r="C164" s="19"/>
      <c r="D164" s="19" t="s">
        <v>199</v>
      </c>
      <c r="E164" s="41">
        <v>791.227</v>
      </c>
      <c r="F164" s="41">
        <v>327.403</v>
      </c>
      <c r="G164" s="76">
        <f t="shared" si="2"/>
        <v>41.379149093749334</v>
      </c>
    </row>
    <row r="165" spans="1:7" ht="63" outlineLevel="6">
      <c r="A165" s="21" t="s">
        <v>166</v>
      </c>
      <c r="B165" s="18">
        <v>951</v>
      </c>
      <c r="C165" s="19"/>
      <c r="D165" s="19" t="s">
        <v>200</v>
      </c>
      <c r="E165" s="41">
        <v>740.3172</v>
      </c>
      <c r="F165" s="41">
        <v>224.175</v>
      </c>
      <c r="G165" s="76">
        <f t="shared" si="2"/>
        <v>30.28093903532162</v>
      </c>
    </row>
    <row r="166" spans="1:7" ht="47.25" outlineLevel="6">
      <c r="A166" s="7" t="s">
        <v>9</v>
      </c>
      <c r="B166" s="11">
        <v>951</v>
      </c>
      <c r="C166" s="8"/>
      <c r="D166" s="8" t="s">
        <v>194</v>
      </c>
      <c r="E166" s="42">
        <f>E167</f>
        <v>560</v>
      </c>
      <c r="F166" s="42">
        <f>F167</f>
        <v>164.97</v>
      </c>
      <c r="G166" s="76">
        <f t="shared" si="2"/>
        <v>29.458928571428572</v>
      </c>
    </row>
    <row r="167" spans="1:7" ht="45" customHeight="1" outlineLevel="6">
      <c r="A167" s="17" t="s">
        <v>30</v>
      </c>
      <c r="B167" s="18">
        <v>951</v>
      </c>
      <c r="C167" s="19"/>
      <c r="D167" s="19" t="s">
        <v>220</v>
      </c>
      <c r="E167" s="41">
        <v>560</v>
      </c>
      <c r="F167" s="41">
        <v>164.97</v>
      </c>
      <c r="G167" s="76">
        <f t="shared" si="2"/>
        <v>29.458928571428572</v>
      </c>
    </row>
    <row r="168" spans="1:7" ht="18" customHeight="1" outlineLevel="6">
      <c r="A168" s="7" t="s">
        <v>76</v>
      </c>
      <c r="B168" s="11">
        <v>951</v>
      </c>
      <c r="C168" s="8"/>
      <c r="D168" s="8" t="s">
        <v>194</v>
      </c>
      <c r="E168" s="42">
        <f>E169</f>
        <v>426.00537</v>
      </c>
      <c r="F168" s="42">
        <f>F169</f>
        <v>0</v>
      </c>
      <c r="G168" s="76">
        <f t="shared" si="2"/>
        <v>0</v>
      </c>
    </row>
    <row r="169" spans="1:7" ht="33.75" customHeight="1" outlineLevel="4">
      <c r="A169" s="17" t="s">
        <v>77</v>
      </c>
      <c r="B169" s="18">
        <v>951</v>
      </c>
      <c r="C169" s="19"/>
      <c r="D169" s="19" t="s">
        <v>201</v>
      </c>
      <c r="E169" s="41">
        <v>426.00537</v>
      </c>
      <c r="F169" s="41">
        <v>0</v>
      </c>
      <c r="G169" s="76">
        <f t="shared" si="2"/>
        <v>0</v>
      </c>
    </row>
    <row r="170" spans="1:7" ht="21.75" customHeight="1" outlineLevel="6">
      <c r="A170" s="22" t="s">
        <v>152</v>
      </c>
      <c r="B170" s="11">
        <v>951</v>
      </c>
      <c r="C170" s="8"/>
      <c r="D170" s="8" t="s">
        <v>194</v>
      </c>
      <c r="E170" s="42">
        <f>E171</f>
        <v>3.38708</v>
      </c>
      <c r="F170" s="42">
        <f>F171</f>
        <v>0</v>
      </c>
      <c r="G170" s="76">
        <f t="shared" si="2"/>
        <v>0</v>
      </c>
    </row>
    <row r="171" spans="1:7" ht="63" outlineLevel="6">
      <c r="A171" s="17" t="s">
        <v>153</v>
      </c>
      <c r="B171" s="18">
        <v>951</v>
      </c>
      <c r="C171" s="19"/>
      <c r="D171" s="19" t="s">
        <v>202</v>
      </c>
      <c r="E171" s="41">
        <v>3.38708</v>
      </c>
      <c r="F171" s="41">
        <v>0</v>
      </c>
      <c r="G171" s="76">
        <f t="shared" si="2"/>
        <v>0</v>
      </c>
    </row>
    <row r="172" spans="1:7" ht="15.75" outlineLevel="6">
      <c r="A172" s="7" t="s">
        <v>58</v>
      </c>
      <c r="B172" s="11">
        <v>951</v>
      </c>
      <c r="C172" s="8"/>
      <c r="D172" s="8" t="s">
        <v>194</v>
      </c>
      <c r="E172" s="42">
        <f>E173+E174</f>
        <v>1370.70872</v>
      </c>
      <c r="F172" s="42">
        <f>F173+F174</f>
        <v>1000.3470000000001</v>
      </c>
      <c r="G172" s="76">
        <f t="shared" si="2"/>
        <v>72.98027548843493</v>
      </c>
    </row>
    <row r="173" spans="1:7" ht="47.25" outlineLevel="6">
      <c r="A173" s="21" t="s">
        <v>59</v>
      </c>
      <c r="B173" s="18">
        <v>951</v>
      </c>
      <c r="C173" s="19"/>
      <c r="D173" s="19" t="s">
        <v>203</v>
      </c>
      <c r="E173" s="41">
        <v>0.70872</v>
      </c>
      <c r="F173" s="41">
        <v>0.354</v>
      </c>
      <c r="G173" s="76">
        <f t="shared" si="2"/>
        <v>49.949204199119535</v>
      </c>
    </row>
    <row r="174" spans="1:7" ht="22.5" customHeight="1" outlineLevel="5">
      <c r="A174" s="17" t="s">
        <v>78</v>
      </c>
      <c r="B174" s="18">
        <v>951</v>
      </c>
      <c r="C174" s="19"/>
      <c r="D174" s="19" t="s">
        <v>204</v>
      </c>
      <c r="E174" s="41">
        <v>1370</v>
      </c>
      <c r="F174" s="41">
        <v>999.993</v>
      </c>
      <c r="G174" s="76">
        <f t="shared" si="2"/>
        <v>72.99218978102189</v>
      </c>
    </row>
    <row r="175" spans="1:7" ht="20.25" customHeight="1" outlineLevel="5">
      <c r="A175" s="7" t="s">
        <v>10</v>
      </c>
      <c r="B175" s="11">
        <v>951</v>
      </c>
      <c r="C175" s="8"/>
      <c r="D175" s="8" t="s">
        <v>194</v>
      </c>
      <c r="E175" s="42">
        <f>E176+E177</f>
        <v>5391.102</v>
      </c>
      <c r="F175" s="42">
        <f>F176+F177</f>
        <v>2348.258</v>
      </c>
      <c r="G175" s="76">
        <f t="shared" si="2"/>
        <v>43.558033218440315</v>
      </c>
    </row>
    <row r="176" spans="1:7" ht="20.25" customHeight="1" outlineLevel="5">
      <c r="A176" s="30" t="s">
        <v>69</v>
      </c>
      <c r="B176" s="31">
        <v>951</v>
      </c>
      <c r="C176" s="19"/>
      <c r="D176" s="19" t="s">
        <v>193</v>
      </c>
      <c r="E176" s="41">
        <v>2592.33</v>
      </c>
      <c r="F176" s="41">
        <v>1305.898</v>
      </c>
      <c r="G176" s="76">
        <f t="shared" si="2"/>
        <v>50.37545374238619</v>
      </c>
    </row>
    <row r="177" spans="1:7" ht="45.75" customHeight="1" outlineLevel="5">
      <c r="A177" s="30" t="s">
        <v>205</v>
      </c>
      <c r="B177" s="31">
        <v>951</v>
      </c>
      <c r="C177" s="19"/>
      <c r="D177" s="19" t="s">
        <v>206</v>
      </c>
      <c r="E177" s="41">
        <v>2798.772</v>
      </c>
      <c r="F177" s="41">
        <v>1042.36</v>
      </c>
      <c r="G177" s="76">
        <f t="shared" si="2"/>
        <v>37.243476781960084</v>
      </c>
    </row>
    <row r="178" spans="1:7" ht="20.25" customHeight="1" outlineLevel="5">
      <c r="A178" s="7" t="s">
        <v>11</v>
      </c>
      <c r="B178" s="11">
        <v>951</v>
      </c>
      <c r="C178" s="8"/>
      <c r="D178" s="8" t="s">
        <v>194</v>
      </c>
      <c r="E178" s="42">
        <f>E179</f>
        <v>776</v>
      </c>
      <c r="F178" s="42">
        <f>F179</f>
        <v>356.112</v>
      </c>
      <c r="G178" s="76">
        <f t="shared" si="2"/>
        <v>45.89072164948454</v>
      </c>
    </row>
    <row r="179" spans="1:7" ht="37.5" customHeight="1" outlineLevel="5">
      <c r="A179" s="17" t="s">
        <v>40</v>
      </c>
      <c r="B179" s="18">
        <v>951</v>
      </c>
      <c r="C179" s="19"/>
      <c r="D179" s="19" t="s">
        <v>119</v>
      </c>
      <c r="E179" s="41">
        <v>776</v>
      </c>
      <c r="F179" s="41">
        <v>356.112</v>
      </c>
      <c r="G179" s="76">
        <f t="shared" si="2"/>
        <v>45.89072164948454</v>
      </c>
    </row>
    <row r="180" spans="1:7" ht="15.75" outlineLevel="6">
      <c r="A180" s="7" t="s">
        <v>12</v>
      </c>
      <c r="B180" s="11">
        <v>951</v>
      </c>
      <c r="C180" s="8"/>
      <c r="D180" s="8" t="s">
        <v>194</v>
      </c>
      <c r="E180" s="42">
        <f>E181+E182</f>
        <v>29034.42386</v>
      </c>
      <c r="F180" s="42">
        <f>F181+F182</f>
        <v>15211.91</v>
      </c>
      <c r="G180" s="76">
        <f t="shared" si="2"/>
        <v>52.39267041546868</v>
      </c>
    </row>
    <row r="181" spans="1:7" ht="47.25" outlineLevel="6">
      <c r="A181" s="17" t="s">
        <v>212</v>
      </c>
      <c r="B181" s="18">
        <v>951</v>
      </c>
      <c r="C181" s="19"/>
      <c r="D181" s="19" t="s">
        <v>215</v>
      </c>
      <c r="E181" s="41">
        <v>881.24991</v>
      </c>
      <c r="F181" s="41">
        <v>21.605</v>
      </c>
      <c r="G181" s="76">
        <f t="shared" si="2"/>
        <v>2.451631456053142</v>
      </c>
    </row>
    <row r="182" spans="1:7" ht="63" outlineLevel="6">
      <c r="A182" s="17" t="s">
        <v>213</v>
      </c>
      <c r="B182" s="18">
        <v>951</v>
      </c>
      <c r="C182" s="19"/>
      <c r="D182" s="19" t="s">
        <v>214</v>
      </c>
      <c r="E182" s="41">
        <v>28153.17395</v>
      </c>
      <c r="F182" s="41">
        <v>15190.305</v>
      </c>
      <c r="G182" s="76">
        <f t="shared" si="2"/>
        <v>53.95592350254349</v>
      </c>
    </row>
    <row r="183" spans="1:7" ht="31.5" outlineLevel="6">
      <c r="A183" s="22" t="s">
        <v>13</v>
      </c>
      <c r="B183" s="11">
        <v>951</v>
      </c>
      <c r="C183" s="8"/>
      <c r="D183" s="8" t="s">
        <v>194</v>
      </c>
      <c r="E183" s="42">
        <f>E184</f>
        <v>4145.3</v>
      </c>
      <c r="F183" s="42">
        <f>F184</f>
        <v>2025</v>
      </c>
      <c r="G183" s="76">
        <f t="shared" si="2"/>
        <v>48.85050539164837</v>
      </c>
    </row>
    <row r="184" spans="1:7" ht="31.5" outlineLevel="6">
      <c r="A184" s="21" t="s">
        <v>43</v>
      </c>
      <c r="B184" s="18">
        <v>951</v>
      </c>
      <c r="C184" s="19"/>
      <c r="D184" s="19" t="s">
        <v>207</v>
      </c>
      <c r="E184" s="41">
        <v>4145.3</v>
      </c>
      <c r="F184" s="41">
        <v>2025</v>
      </c>
      <c r="G184" s="76">
        <f t="shared" si="2"/>
        <v>48.85050539164837</v>
      </c>
    </row>
    <row r="185" spans="1:7" ht="15.75" outlineLevel="6">
      <c r="A185" s="7" t="s">
        <v>44</v>
      </c>
      <c r="B185" s="11">
        <v>951</v>
      </c>
      <c r="C185" s="8"/>
      <c r="D185" s="8" t="s">
        <v>194</v>
      </c>
      <c r="E185" s="42">
        <f>E186</f>
        <v>0</v>
      </c>
      <c r="F185" s="42">
        <f>F186</f>
        <v>0</v>
      </c>
      <c r="G185" s="76">
        <v>0</v>
      </c>
    </row>
    <row r="186" spans="1:7" ht="31.5" outlineLevel="6">
      <c r="A186" s="17" t="s">
        <v>45</v>
      </c>
      <c r="B186" s="18">
        <v>951</v>
      </c>
      <c r="C186" s="19"/>
      <c r="D186" s="19" t="s">
        <v>208</v>
      </c>
      <c r="E186" s="41">
        <v>0</v>
      </c>
      <c r="F186" s="41">
        <v>0</v>
      </c>
      <c r="G186" s="76">
        <v>0</v>
      </c>
    </row>
    <row r="187" spans="1:7" ht="18.75" customHeight="1" outlineLevel="6">
      <c r="A187" s="22" t="s">
        <v>18</v>
      </c>
      <c r="B187" s="11">
        <v>951</v>
      </c>
      <c r="C187" s="8"/>
      <c r="D187" s="8" t="s">
        <v>194</v>
      </c>
      <c r="E187" s="42">
        <f>E188+E189</f>
        <v>30594.345999999998</v>
      </c>
      <c r="F187" s="42">
        <f>F188+F189</f>
        <v>15297.172999999999</v>
      </c>
      <c r="G187" s="76">
        <f t="shared" si="2"/>
        <v>50</v>
      </c>
    </row>
    <row r="188" spans="1:7" ht="32.25" customHeight="1" outlineLevel="6">
      <c r="A188" s="17" t="s">
        <v>46</v>
      </c>
      <c r="B188" s="18">
        <v>951</v>
      </c>
      <c r="C188" s="19"/>
      <c r="D188" s="19">
        <v>9999910650</v>
      </c>
      <c r="E188" s="41">
        <v>8153.65</v>
      </c>
      <c r="F188" s="41">
        <v>4076.825</v>
      </c>
      <c r="G188" s="76">
        <f t="shared" si="2"/>
        <v>50</v>
      </c>
    </row>
    <row r="189" spans="1:7" ht="18" customHeight="1" outlineLevel="6">
      <c r="A189" s="17" t="s">
        <v>131</v>
      </c>
      <c r="B189" s="18">
        <v>951</v>
      </c>
      <c r="C189" s="19"/>
      <c r="D189" s="19">
        <v>9999993110</v>
      </c>
      <c r="E189" s="41">
        <v>22440.696</v>
      </c>
      <c r="F189" s="41">
        <v>11220.348</v>
      </c>
      <c r="G189" s="76">
        <f t="shared" si="2"/>
        <v>50</v>
      </c>
    </row>
    <row r="190" spans="1:7" ht="25.5" outlineLevel="6">
      <c r="A190" s="49" t="s">
        <v>17</v>
      </c>
      <c r="B190" s="50" t="s">
        <v>16</v>
      </c>
      <c r="C190" s="51"/>
      <c r="D190" s="50" t="s">
        <v>221</v>
      </c>
      <c r="E190" s="52">
        <f>E191+E193+E195+E197</f>
        <v>3723.74769</v>
      </c>
      <c r="F190" s="52">
        <f>F191+F193+F195+F197</f>
        <v>2291.21</v>
      </c>
      <c r="G190" s="76">
        <f t="shared" si="2"/>
        <v>61.52967898853534</v>
      </c>
    </row>
    <row r="191" spans="1:7" ht="15.75" outlineLevel="6">
      <c r="A191" s="67" t="s">
        <v>284</v>
      </c>
      <c r="B191" s="68" t="s">
        <v>16</v>
      </c>
      <c r="C191" s="69"/>
      <c r="D191" s="68" t="s">
        <v>194</v>
      </c>
      <c r="E191" s="70">
        <f>E192</f>
        <v>60.46363</v>
      </c>
      <c r="F191" s="70">
        <f>F192</f>
        <v>60.464</v>
      </c>
      <c r="G191" s="76">
        <f t="shared" si="2"/>
        <v>100.00061193811882</v>
      </c>
    </row>
    <row r="192" spans="1:7" ht="15.75" outlineLevel="6">
      <c r="A192" s="17" t="s">
        <v>285</v>
      </c>
      <c r="B192" s="57" t="s">
        <v>16</v>
      </c>
      <c r="C192" s="58"/>
      <c r="D192" s="57" t="s">
        <v>286</v>
      </c>
      <c r="E192" s="59">
        <v>60.46363</v>
      </c>
      <c r="F192" s="59">
        <v>60.464</v>
      </c>
      <c r="G192" s="76">
        <f t="shared" si="2"/>
        <v>100.00061193811882</v>
      </c>
    </row>
    <row r="193" spans="1:7" ht="15.75" outlineLevel="6">
      <c r="A193" s="67" t="s">
        <v>287</v>
      </c>
      <c r="B193" s="68" t="s">
        <v>16</v>
      </c>
      <c r="C193" s="69"/>
      <c r="D193" s="68" t="s">
        <v>194</v>
      </c>
      <c r="E193" s="70">
        <f>E194</f>
        <v>354.47108</v>
      </c>
      <c r="F193" s="70">
        <f>F194</f>
        <v>354.471</v>
      </c>
      <c r="G193" s="76">
        <f t="shared" si="2"/>
        <v>99.99997743116307</v>
      </c>
    </row>
    <row r="194" spans="1:7" ht="15.75" outlineLevel="6">
      <c r="A194" s="17" t="s">
        <v>285</v>
      </c>
      <c r="B194" s="57" t="s">
        <v>16</v>
      </c>
      <c r="C194" s="58"/>
      <c r="D194" s="57" t="s">
        <v>286</v>
      </c>
      <c r="E194" s="59">
        <v>354.47108</v>
      </c>
      <c r="F194" s="59">
        <v>354.471</v>
      </c>
      <c r="G194" s="76">
        <f t="shared" si="2"/>
        <v>99.99997743116307</v>
      </c>
    </row>
    <row r="195" spans="1:7" ht="15.75" outlineLevel="6">
      <c r="A195" s="67" t="s">
        <v>288</v>
      </c>
      <c r="B195" s="68" t="s">
        <v>16</v>
      </c>
      <c r="C195" s="69"/>
      <c r="D195" s="68" t="s">
        <v>194</v>
      </c>
      <c r="E195" s="70">
        <f>E196</f>
        <v>86.27498</v>
      </c>
      <c r="F195" s="70">
        <f>F196</f>
        <v>86.275</v>
      </c>
      <c r="G195" s="76">
        <f t="shared" si="2"/>
        <v>100.00002318169186</v>
      </c>
    </row>
    <row r="196" spans="1:7" ht="15.75" outlineLevel="6">
      <c r="A196" s="17" t="s">
        <v>285</v>
      </c>
      <c r="B196" s="57" t="s">
        <v>16</v>
      </c>
      <c r="C196" s="58"/>
      <c r="D196" s="57" t="s">
        <v>286</v>
      </c>
      <c r="E196" s="59">
        <v>86.27498</v>
      </c>
      <c r="F196" s="59">
        <v>86.275</v>
      </c>
      <c r="G196" s="76">
        <f t="shared" si="2"/>
        <v>100.00002318169186</v>
      </c>
    </row>
    <row r="197" spans="1:7" ht="22.5" customHeight="1" outlineLevel="6">
      <c r="A197" s="7" t="s">
        <v>12</v>
      </c>
      <c r="B197" s="11">
        <v>953</v>
      </c>
      <c r="C197" s="8"/>
      <c r="D197" s="8" t="s">
        <v>118</v>
      </c>
      <c r="E197" s="42">
        <f>E198</f>
        <v>3222.538</v>
      </c>
      <c r="F197" s="42">
        <f>F198</f>
        <v>1790</v>
      </c>
      <c r="G197" s="76">
        <f t="shared" si="2"/>
        <v>55.546280602432</v>
      </c>
    </row>
    <row r="198" spans="1:7" ht="33.75" customHeight="1" outlineLevel="6">
      <c r="A198" s="21" t="s">
        <v>55</v>
      </c>
      <c r="B198" s="18">
        <v>953</v>
      </c>
      <c r="C198" s="19"/>
      <c r="D198" s="19" t="s">
        <v>209</v>
      </c>
      <c r="E198" s="41">
        <v>3222.538</v>
      </c>
      <c r="F198" s="41">
        <v>1790</v>
      </c>
      <c r="G198" s="76">
        <f t="shared" si="2"/>
        <v>55.546280602432</v>
      </c>
    </row>
    <row r="199" spans="1:7" ht="18.75" outlineLevel="6">
      <c r="A199" s="14" t="s">
        <v>3</v>
      </c>
      <c r="B199" s="14"/>
      <c r="C199" s="14"/>
      <c r="D199" s="14"/>
      <c r="E199" s="87">
        <f>E9+E141</f>
        <v>1259594.1471700002</v>
      </c>
      <c r="F199" s="87">
        <f>F9+F141+0.001</f>
        <v>559996.3240000001</v>
      </c>
      <c r="G199" s="76">
        <f t="shared" si="2"/>
        <v>44.45847301356352</v>
      </c>
    </row>
    <row r="200" spans="1:5" ht="12.75" outlineLevel="6">
      <c r="A200" s="1"/>
      <c r="B200" s="13"/>
      <c r="C200" s="1"/>
      <c r="D200" s="1"/>
      <c r="E200" s="1"/>
    </row>
    <row r="201" spans="1:7" ht="12.75" outlineLevel="6">
      <c r="A201" s="3"/>
      <c r="B201" s="3"/>
      <c r="C201" s="3"/>
      <c r="D201" s="3"/>
      <c r="E201" s="72">
        <v>1232831.61117</v>
      </c>
      <c r="F201" s="72"/>
      <c r="G201" s="72"/>
    </row>
    <row r="202" ht="49.5" customHeight="1" outlineLevel="6">
      <c r="E202" s="54"/>
    </row>
    <row r="203" spans="5:7" ht="12.75">
      <c r="E203" s="60">
        <f>E199-E201</f>
        <v>26762.536000000313</v>
      </c>
      <c r="F203" s="60"/>
      <c r="G203" s="60"/>
    </row>
  </sheetData>
  <sheetProtection/>
  <autoFilter ref="A8:G8"/>
  <mergeCells count="5">
    <mergeCell ref="E1:G1"/>
    <mergeCell ref="E2:G2"/>
    <mergeCell ref="E3:G3"/>
    <mergeCell ref="A6:G6"/>
    <mergeCell ref="A5:G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2021-10-06T23:51:52Z</cp:lastPrinted>
  <dcterms:created xsi:type="dcterms:W3CDTF">2008-11-11T04:53:42Z</dcterms:created>
  <dcterms:modified xsi:type="dcterms:W3CDTF">2021-10-06T23:52:32Z</dcterms:modified>
  <cp:category/>
  <cp:version/>
  <cp:contentType/>
  <cp:contentStatus/>
</cp:coreProperties>
</file>